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hgak\Desktop\家計簿ソフト改 027_管理部_広報エクセル家計簿\"/>
    </mc:Choice>
  </mc:AlternateContent>
  <xr:revisionPtr revIDLastSave="0" documentId="8_{9C6DC964-D839-4A13-B193-1A7F79B1CE5E}" xr6:coauthVersionLast="47" xr6:coauthVersionMax="47" xr10:uidLastSave="{00000000-0000-0000-0000-000000000000}"/>
  <bookViews>
    <workbookView xWindow="28845" yWindow="-16260" windowWidth="29040" windowHeight="15720" tabRatio="458" xr2:uid="{00000000-000D-0000-FFFF-FFFF00000000}"/>
  </bookViews>
  <sheets>
    <sheet name="初期設定" sheetId="1" r:id="rId1"/>
    <sheet name="1月" sheetId="2" r:id="rId2"/>
    <sheet name="2月" sheetId="20" r:id="rId3"/>
    <sheet name="3月" sheetId="21" r:id="rId4"/>
    <sheet name="4月" sheetId="22" r:id="rId5"/>
    <sheet name="5月" sheetId="23" r:id="rId6"/>
    <sheet name="6月" sheetId="24" r:id="rId7"/>
    <sheet name="7月" sheetId="25" r:id="rId8"/>
    <sheet name="8月" sheetId="26" r:id="rId9"/>
    <sheet name="9月" sheetId="27" r:id="rId10"/>
    <sheet name="10月" sheetId="28" r:id="rId11"/>
    <sheet name="11月" sheetId="29" r:id="rId12"/>
    <sheet name="12月" sheetId="30" r:id="rId13"/>
    <sheet name="ボーナス等の臨時収支" sheetId="4" r:id="rId14"/>
    <sheet name="年間集計表" sheetId="32" r:id="rId15"/>
    <sheet name="グラフ" sheetId="31" r:id="rId16"/>
  </sheets>
  <definedNames>
    <definedName name="Excel_BuiltIn_Print_Titles_1" localSheetId="14">年間集計表!$B$3:$IW$7</definedName>
    <definedName name="Excel_BuiltIn_Print_Titles_1">#REF!</definedName>
    <definedName name="_xlnm.Print_Area" localSheetId="10">'10月'!$A$1:$L$51</definedName>
    <definedName name="_xlnm.Print_Area" localSheetId="11">'11月'!$A$1:$L$51</definedName>
    <definedName name="_xlnm.Print_Area" localSheetId="12">'12月'!$A$1:$L$51</definedName>
    <definedName name="_xlnm.Print_Area" localSheetId="1">'1月'!$A$1:$L$51</definedName>
    <definedName name="_xlnm.Print_Area" localSheetId="2">'2月'!$A$1:$L$51</definedName>
    <definedName name="_xlnm.Print_Area" localSheetId="3">'3月'!$A$1:$L$51</definedName>
    <definedName name="_xlnm.Print_Area" localSheetId="4">'4月'!$A$1:$L$51</definedName>
    <definedName name="_xlnm.Print_Area" localSheetId="5">'5月'!$A$1:$L$51</definedName>
    <definedName name="_xlnm.Print_Area" localSheetId="6">'6月'!$A$1:$L$51</definedName>
    <definedName name="_xlnm.Print_Area" localSheetId="7">'7月'!$A$1:$L$51</definedName>
    <definedName name="_xlnm.Print_Area" localSheetId="8">'8月'!$A$1:$L$51</definedName>
    <definedName name="_xlnm.Print_Area" localSheetId="9">'9月'!$A$1:$L$51</definedName>
    <definedName name="_xlnm.Print_Area" localSheetId="13">ボーナス等の臨時収支!$A$1:$G$40</definedName>
    <definedName name="_xlnm.Print_Area" localSheetId="14">年間集計表!$A$1:$BD$51</definedName>
    <definedName name="_xlnm.Print_Titles" localSheetId="14">年間集計表!$3:$7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C48" i="30"/>
  <c r="C47" i="30"/>
  <c r="C46" i="30"/>
  <c r="B46" i="30"/>
  <c r="C45" i="30"/>
  <c r="C44" i="30"/>
  <c r="C43" i="30"/>
  <c r="B43" i="30"/>
  <c r="C42" i="30"/>
  <c r="C41" i="30"/>
  <c r="C40" i="30"/>
  <c r="B40" i="30"/>
  <c r="C39" i="30"/>
  <c r="C38" i="30"/>
  <c r="C37" i="30"/>
  <c r="B37" i="30"/>
  <c r="C36" i="30"/>
  <c r="C35" i="30"/>
  <c r="C34" i="30"/>
  <c r="B34" i="30"/>
  <c r="C33" i="30"/>
  <c r="C32" i="30"/>
  <c r="C31" i="30"/>
  <c r="C30" i="30"/>
  <c r="C29" i="30"/>
  <c r="C28" i="30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B13" i="30"/>
  <c r="C48" i="29"/>
  <c r="C47" i="29"/>
  <c r="C46" i="29"/>
  <c r="B46" i="29"/>
  <c r="C45" i="29"/>
  <c r="C44" i="29"/>
  <c r="C43" i="29"/>
  <c r="B43" i="29"/>
  <c r="C42" i="29"/>
  <c r="C41" i="29"/>
  <c r="C40" i="29"/>
  <c r="B40" i="29"/>
  <c r="C39" i="29"/>
  <c r="C38" i="29"/>
  <c r="C37" i="29"/>
  <c r="B37" i="29"/>
  <c r="C36" i="29"/>
  <c r="C35" i="29"/>
  <c r="C34" i="29"/>
  <c r="B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B13" i="29"/>
  <c r="C48" i="28"/>
  <c r="C47" i="28"/>
  <c r="C46" i="28"/>
  <c r="B46" i="28"/>
  <c r="C45" i="28"/>
  <c r="C44" i="28"/>
  <c r="C43" i="28"/>
  <c r="B43" i="28"/>
  <c r="C42" i="28"/>
  <c r="C41" i="28"/>
  <c r="C40" i="28"/>
  <c r="B40" i="28"/>
  <c r="C39" i="28"/>
  <c r="C38" i="28"/>
  <c r="C37" i="28"/>
  <c r="B37" i="28"/>
  <c r="C36" i="28"/>
  <c r="C35" i="28"/>
  <c r="C34" i="28"/>
  <c r="B34" i="28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B13" i="28"/>
  <c r="C48" i="27"/>
  <c r="C47" i="27"/>
  <c r="C46" i="27"/>
  <c r="B46" i="27"/>
  <c r="C45" i="27"/>
  <c r="C44" i="27"/>
  <c r="C43" i="27"/>
  <c r="B43" i="27"/>
  <c r="C42" i="27"/>
  <c r="C41" i="27"/>
  <c r="C40" i="27"/>
  <c r="B40" i="27"/>
  <c r="C39" i="27"/>
  <c r="C38" i="27"/>
  <c r="C37" i="27"/>
  <c r="B37" i="27"/>
  <c r="C36" i="27"/>
  <c r="C35" i="27"/>
  <c r="C34" i="27"/>
  <c r="B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B13" i="27"/>
  <c r="C48" i="26"/>
  <c r="C47" i="26"/>
  <c r="C46" i="26"/>
  <c r="B46" i="26"/>
  <c r="C45" i="26"/>
  <c r="C44" i="26"/>
  <c r="C43" i="26"/>
  <c r="B43" i="26"/>
  <c r="C42" i="26"/>
  <c r="C41" i="26"/>
  <c r="C40" i="26"/>
  <c r="B40" i="26"/>
  <c r="C39" i="26"/>
  <c r="C38" i="26"/>
  <c r="C37" i="26"/>
  <c r="B37" i="26"/>
  <c r="C36" i="26"/>
  <c r="C35" i="26"/>
  <c r="C34" i="26"/>
  <c r="B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B13" i="26"/>
  <c r="C48" i="25"/>
  <c r="C47" i="25"/>
  <c r="C46" i="25"/>
  <c r="B46" i="25"/>
  <c r="C45" i="25"/>
  <c r="C44" i="25"/>
  <c r="C43" i="25"/>
  <c r="B43" i="25"/>
  <c r="C42" i="25"/>
  <c r="C41" i="25"/>
  <c r="C40" i="25"/>
  <c r="B40" i="25"/>
  <c r="C39" i="25"/>
  <c r="C38" i="25"/>
  <c r="C37" i="25"/>
  <c r="B37" i="25"/>
  <c r="C36" i="25"/>
  <c r="C35" i="25"/>
  <c r="C34" i="25"/>
  <c r="B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B13" i="25"/>
  <c r="C48" i="24"/>
  <c r="C47" i="24"/>
  <c r="C46" i="24"/>
  <c r="B46" i="24"/>
  <c r="C45" i="24"/>
  <c r="C44" i="24"/>
  <c r="C43" i="24"/>
  <c r="B43" i="24"/>
  <c r="C42" i="24"/>
  <c r="C41" i="24"/>
  <c r="C40" i="24"/>
  <c r="B40" i="24"/>
  <c r="C39" i="24"/>
  <c r="C38" i="24"/>
  <c r="C37" i="24"/>
  <c r="B37" i="24"/>
  <c r="C36" i="24"/>
  <c r="C35" i="24"/>
  <c r="C34" i="24"/>
  <c r="B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B13" i="24"/>
  <c r="C48" i="23"/>
  <c r="C47" i="23"/>
  <c r="C46" i="23"/>
  <c r="B46" i="23"/>
  <c r="C45" i="23"/>
  <c r="C44" i="23"/>
  <c r="C43" i="23"/>
  <c r="B43" i="23"/>
  <c r="C42" i="23"/>
  <c r="C41" i="23"/>
  <c r="C40" i="23"/>
  <c r="B40" i="23"/>
  <c r="C39" i="23"/>
  <c r="C38" i="23"/>
  <c r="C37" i="23"/>
  <c r="B37" i="23"/>
  <c r="C36" i="23"/>
  <c r="C35" i="23"/>
  <c r="C34" i="23"/>
  <c r="B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B13" i="23"/>
  <c r="C48" i="22"/>
  <c r="C47" i="22"/>
  <c r="C46" i="22"/>
  <c r="B46" i="22"/>
  <c r="C45" i="22"/>
  <c r="C44" i="22"/>
  <c r="C43" i="22"/>
  <c r="B43" i="22"/>
  <c r="C42" i="22"/>
  <c r="C41" i="22"/>
  <c r="C40" i="22"/>
  <c r="B40" i="22"/>
  <c r="C39" i="22"/>
  <c r="C38" i="22"/>
  <c r="C37" i="22"/>
  <c r="B37" i="22"/>
  <c r="C36" i="22"/>
  <c r="C35" i="22"/>
  <c r="C34" i="22"/>
  <c r="B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B13" i="22"/>
  <c r="C48" i="21"/>
  <c r="C47" i="21"/>
  <c r="C46" i="21"/>
  <c r="B46" i="21"/>
  <c r="C45" i="21"/>
  <c r="C44" i="21"/>
  <c r="C43" i="21"/>
  <c r="B43" i="21"/>
  <c r="C42" i="21"/>
  <c r="C41" i="21"/>
  <c r="C40" i="21"/>
  <c r="B40" i="21"/>
  <c r="C39" i="21"/>
  <c r="C38" i="21"/>
  <c r="C37" i="21"/>
  <c r="B37" i="21"/>
  <c r="C36" i="21"/>
  <c r="C35" i="21"/>
  <c r="C34" i="21"/>
  <c r="B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B13" i="21"/>
  <c r="C48" i="20"/>
  <c r="C47" i="20"/>
  <c r="C46" i="20"/>
  <c r="B46" i="20"/>
  <c r="C45" i="20"/>
  <c r="C44" i="20"/>
  <c r="C43" i="20"/>
  <c r="B43" i="20"/>
  <c r="C42" i="20"/>
  <c r="C41" i="20"/>
  <c r="C40" i="20"/>
  <c r="B40" i="20"/>
  <c r="C39" i="20"/>
  <c r="C38" i="20"/>
  <c r="C37" i="20"/>
  <c r="B37" i="20"/>
  <c r="C36" i="20"/>
  <c r="C35" i="20"/>
  <c r="C34" i="20"/>
  <c r="B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B13" i="20"/>
  <c r="C33" i="2"/>
  <c r="B13" i="2"/>
  <c r="B34" i="2"/>
  <c r="O11" i="32"/>
  <c r="O10" i="32"/>
  <c r="B2" i="23"/>
  <c r="B5" i="23"/>
  <c r="F5" i="23"/>
  <c r="B6" i="23"/>
  <c r="B7" i="23"/>
  <c r="B8" i="23"/>
  <c r="B9" i="23"/>
  <c r="D10" i="23"/>
  <c r="D33" i="23"/>
  <c r="D49" i="23"/>
  <c r="G49" i="23"/>
  <c r="H49" i="23"/>
  <c r="H50" i="23" s="1"/>
  <c r="I49" i="23"/>
  <c r="I50" i="23" s="1"/>
  <c r="J49" i="23"/>
  <c r="J50" i="23" s="1"/>
  <c r="K49" i="23"/>
  <c r="K50" i="23" s="1"/>
  <c r="G50" i="23"/>
  <c r="D33" i="21"/>
  <c r="B2" i="20"/>
  <c r="B2" i="21"/>
  <c r="B2" i="22"/>
  <c r="B2" i="24"/>
  <c r="B2" i="25"/>
  <c r="B2" i="26"/>
  <c r="B2" i="27"/>
  <c r="B2" i="28"/>
  <c r="B2" i="29"/>
  <c r="B2" i="30"/>
  <c r="K49" i="30"/>
  <c r="K50" i="30" s="1"/>
  <c r="J49" i="30"/>
  <c r="J50" i="30" s="1"/>
  <c r="I49" i="30"/>
  <c r="I50" i="30" s="1"/>
  <c r="H49" i="30"/>
  <c r="H50" i="30" s="1"/>
  <c r="G49" i="30"/>
  <c r="G50" i="30" s="1"/>
  <c r="D49" i="30"/>
  <c r="D33" i="30"/>
  <c r="D10" i="30"/>
  <c r="B9" i="30"/>
  <c r="B8" i="30"/>
  <c r="B7" i="30"/>
  <c r="B6" i="30"/>
  <c r="F5" i="30"/>
  <c r="B5" i="30"/>
  <c r="K49" i="29"/>
  <c r="K50" i="29" s="1"/>
  <c r="J49" i="29"/>
  <c r="J50" i="29" s="1"/>
  <c r="I49" i="29"/>
  <c r="I50" i="29" s="1"/>
  <c r="H49" i="29"/>
  <c r="H50" i="29" s="1"/>
  <c r="G49" i="29"/>
  <c r="G50" i="29" s="1"/>
  <c r="D49" i="29"/>
  <c r="D33" i="29"/>
  <c r="D10" i="29"/>
  <c r="B9" i="29"/>
  <c r="B8" i="29"/>
  <c r="B7" i="29"/>
  <c r="B6" i="29"/>
  <c r="F5" i="29"/>
  <c r="B5" i="29"/>
  <c r="K49" i="28"/>
  <c r="K50" i="28" s="1"/>
  <c r="J49" i="28"/>
  <c r="J50" i="28" s="1"/>
  <c r="I49" i="28"/>
  <c r="I50" i="28" s="1"/>
  <c r="H49" i="28"/>
  <c r="H50" i="28" s="1"/>
  <c r="G49" i="28"/>
  <c r="G50" i="28" s="1"/>
  <c r="D49" i="28"/>
  <c r="D33" i="28"/>
  <c r="D10" i="28"/>
  <c r="B9" i="28"/>
  <c r="B8" i="28"/>
  <c r="B7" i="28"/>
  <c r="B6" i="28"/>
  <c r="F5" i="28"/>
  <c r="B5" i="28"/>
  <c r="K49" i="27"/>
  <c r="K50" i="27" s="1"/>
  <c r="J49" i="27"/>
  <c r="J50" i="27" s="1"/>
  <c r="I49" i="27"/>
  <c r="I50" i="27" s="1"/>
  <c r="H49" i="27"/>
  <c r="H50" i="27" s="1"/>
  <c r="G49" i="27"/>
  <c r="G50" i="27" s="1"/>
  <c r="D49" i="27"/>
  <c r="D33" i="27"/>
  <c r="D10" i="27"/>
  <c r="B9" i="27"/>
  <c r="B8" i="27"/>
  <c r="B7" i="27"/>
  <c r="B6" i="27"/>
  <c r="F5" i="27"/>
  <c r="B5" i="27"/>
  <c r="K49" i="26"/>
  <c r="K50" i="26" s="1"/>
  <c r="J49" i="26"/>
  <c r="J50" i="26" s="1"/>
  <c r="I49" i="26"/>
  <c r="I50" i="26" s="1"/>
  <c r="H49" i="26"/>
  <c r="H50" i="26" s="1"/>
  <c r="G49" i="26"/>
  <c r="G50" i="26" s="1"/>
  <c r="D49" i="26"/>
  <c r="D33" i="26"/>
  <c r="D10" i="26"/>
  <c r="B9" i="26"/>
  <c r="B8" i="26"/>
  <c r="B7" i="26"/>
  <c r="B6" i="26"/>
  <c r="F5" i="26"/>
  <c r="B5" i="26"/>
  <c r="K49" i="25"/>
  <c r="K50" i="25" s="1"/>
  <c r="J49" i="25"/>
  <c r="J50" i="25" s="1"/>
  <c r="I49" i="25"/>
  <c r="I50" i="25" s="1"/>
  <c r="H49" i="25"/>
  <c r="H50" i="25" s="1"/>
  <c r="G49" i="25"/>
  <c r="G50" i="25" s="1"/>
  <c r="D49" i="25"/>
  <c r="D33" i="25"/>
  <c r="D10" i="25"/>
  <c r="B9" i="25"/>
  <c r="B8" i="25"/>
  <c r="B7" i="25"/>
  <c r="B6" i="25"/>
  <c r="F5" i="25"/>
  <c r="B5" i="25"/>
  <c r="K49" i="24"/>
  <c r="K50" i="24" s="1"/>
  <c r="J49" i="24"/>
  <c r="J50" i="24" s="1"/>
  <c r="I49" i="24"/>
  <c r="I50" i="24" s="1"/>
  <c r="H49" i="24"/>
  <c r="H50" i="24" s="1"/>
  <c r="G49" i="24"/>
  <c r="G50" i="24" s="1"/>
  <c r="D49" i="24"/>
  <c r="D33" i="24"/>
  <c r="D10" i="24"/>
  <c r="B9" i="24"/>
  <c r="B8" i="24"/>
  <c r="B7" i="24"/>
  <c r="B6" i="24"/>
  <c r="F5" i="24"/>
  <c r="B5" i="24"/>
  <c r="K49" i="22"/>
  <c r="K50" i="22" s="1"/>
  <c r="J49" i="22"/>
  <c r="J50" i="22" s="1"/>
  <c r="I49" i="22"/>
  <c r="I50" i="22" s="1"/>
  <c r="H49" i="22"/>
  <c r="H50" i="22" s="1"/>
  <c r="G49" i="22"/>
  <c r="G50" i="22" s="1"/>
  <c r="D49" i="22"/>
  <c r="D33" i="22"/>
  <c r="D10" i="22"/>
  <c r="B9" i="22"/>
  <c r="B8" i="22"/>
  <c r="B7" i="22"/>
  <c r="B6" i="22"/>
  <c r="F5" i="22"/>
  <c r="B5" i="22"/>
  <c r="K49" i="21"/>
  <c r="K50" i="21" s="1"/>
  <c r="J49" i="21"/>
  <c r="J50" i="21" s="1"/>
  <c r="I49" i="21"/>
  <c r="I50" i="21" s="1"/>
  <c r="H49" i="21"/>
  <c r="H50" i="21" s="1"/>
  <c r="G49" i="21"/>
  <c r="G50" i="21" s="1"/>
  <c r="D49" i="21"/>
  <c r="D10" i="21"/>
  <c r="B9" i="21"/>
  <c r="B8" i="21"/>
  <c r="B7" i="21"/>
  <c r="B6" i="21"/>
  <c r="F5" i="21"/>
  <c r="B5" i="21"/>
  <c r="K49" i="20"/>
  <c r="K50" i="20" s="1"/>
  <c r="J49" i="20"/>
  <c r="J50" i="20" s="1"/>
  <c r="I49" i="20"/>
  <c r="I50" i="20" s="1"/>
  <c r="H49" i="20"/>
  <c r="H50" i="20" s="1"/>
  <c r="G49" i="20"/>
  <c r="G50" i="20" s="1"/>
  <c r="D49" i="20"/>
  <c r="D33" i="20"/>
  <c r="D10" i="20"/>
  <c r="B9" i="20"/>
  <c r="B8" i="20"/>
  <c r="B7" i="20"/>
  <c r="B6" i="20"/>
  <c r="F5" i="20"/>
  <c r="B5" i="20"/>
  <c r="K49" i="2"/>
  <c r="S19" i="32"/>
  <c r="O35" i="32"/>
  <c r="O36" i="32"/>
  <c r="O37" i="32"/>
  <c r="O38" i="32"/>
  <c r="O39" i="32"/>
  <c r="O40" i="32"/>
  <c r="O41" i="32"/>
  <c r="O42" i="32"/>
  <c r="O43" i="32"/>
  <c r="O44" i="32"/>
  <c r="O45" i="32"/>
  <c r="O46" i="32"/>
  <c r="O47" i="32"/>
  <c r="O48" i="32"/>
  <c r="O34" i="32"/>
  <c r="N35" i="32"/>
  <c r="N36" i="32"/>
  <c r="N37" i="32"/>
  <c r="N38" i="32"/>
  <c r="N39" i="32"/>
  <c r="N40" i="32"/>
  <c r="N41" i="32"/>
  <c r="N42" i="32"/>
  <c r="N43" i="32"/>
  <c r="N44" i="32"/>
  <c r="N45" i="32"/>
  <c r="N46" i="32"/>
  <c r="N47" i="32"/>
  <c r="N48" i="32"/>
  <c r="N34" i="32"/>
  <c r="M35" i="32"/>
  <c r="M36" i="32"/>
  <c r="M37" i="32"/>
  <c r="M38" i="32"/>
  <c r="M39" i="32"/>
  <c r="M40" i="32"/>
  <c r="M41" i="32"/>
  <c r="M42" i="32"/>
  <c r="M43" i="32"/>
  <c r="M44" i="32"/>
  <c r="M45" i="32"/>
  <c r="M46" i="32"/>
  <c r="M47" i="32"/>
  <c r="M48" i="32"/>
  <c r="M34" i="32"/>
  <c r="L35" i="32"/>
  <c r="L36" i="32"/>
  <c r="L37" i="32"/>
  <c r="L38" i="32"/>
  <c r="L39" i="32"/>
  <c r="L40" i="32"/>
  <c r="L41" i="32"/>
  <c r="L42" i="32"/>
  <c r="L43" i="32"/>
  <c r="L44" i="32"/>
  <c r="L45" i="32"/>
  <c r="L46" i="32"/>
  <c r="L47" i="32"/>
  <c r="L48" i="32"/>
  <c r="L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34" i="32"/>
  <c r="J35" i="32"/>
  <c r="J36" i="32"/>
  <c r="J37" i="32"/>
  <c r="J38" i="32"/>
  <c r="J39" i="32"/>
  <c r="J40" i="32"/>
  <c r="J41" i="32"/>
  <c r="J42" i="32"/>
  <c r="J43" i="32"/>
  <c r="J44" i="32"/>
  <c r="J45" i="32"/>
  <c r="J46" i="32"/>
  <c r="J47" i="32"/>
  <c r="J48" i="32"/>
  <c r="J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7" i="32"/>
  <c r="H48" i="32"/>
  <c r="H34" i="32"/>
  <c r="G35" i="32"/>
  <c r="G36" i="32"/>
  <c r="G37" i="32"/>
  <c r="G38" i="32"/>
  <c r="G39" i="32"/>
  <c r="G40" i="32"/>
  <c r="G41" i="32"/>
  <c r="G42" i="32"/>
  <c r="G43" i="32"/>
  <c r="G44" i="32"/>
  <c r="G45" i="32"/>
  <c r="G46" i="32"/>
  <c r="G47" i="32"/>
  <c r="G48" i="32"/>
  <c r="G34" i="32"/>
  <c r="F35" i="32"/>
  <c r="F36" i="32"/>
  <c r="F37" i="32"/>
  <c r="F38" i="32"/>
  <c r="F39" i="32"/>
  <c r="F40" i="32"/>
  <c r="F41" i="32"/>
  <c r="F42" i="32"/>
  <c r="F43" i="32"/>
  <c r="F44" i="32"/>
  <c r="F45" i="32"/>
  <c r="F46" i="32"/>
  <c r="F47" i="32"/>
  <c r="F48" i="32"/>
  <c r="F34" i="32"/>
  <c r="E34" i="32"/>
  <c r="E35" i="32"/>
  <c r="E36" i="32"/>
  <c r="E37" i="32"/>
  <c r="E38" i="32"/>
  <c r="E39" i="32"/>
  <c r="E40" i="32"/>
  <c r="E41" i="32"/>
  <c r="E42" i="32"/>
  <c r="E43" i="32"/>
  <c r="E44" i="32"/>
  <c r="E45" i="32"/>
  <c r="E46" i="32"/>
  <c r="E47" i="32"/>
  <c r="E48" i="32"/>
  <c r="E14" i="32"/>
  <c r="F14" i="32"/>
  <c r="G14" i="32"/>
  <c r="H14" i="32"/>
  <c r="I14" i="32"/>
  <c r="J14" i="32"/>
  <c r="K14" i="32"/>
  <c r="L14" i="32"/>
  <c r="M14" i="32"/>
  <c r="N14" i="32"/>
  <c r="O14" i="32"/>
  <c r="E15" i="32"/>
  <c r="F15" i="32"/>
  <c r="G15" i="32"/>
  <c r="H15" i="32"/>
  <c r="I15" i="32"/>
  <c r="J15" i="32"/>
  <c r="K15" i="32"/>
  <c r="L15" i="32"/>
  <c r="M15" i="32"/>
  <c r="N15" i="32"/>
  <c r="O15" i="32"/>
  <c r="E16" i="32"/>
  <c r="F16" i="32"/>
  <c r="G16" i="32"/>
  <c r="H16" i="32"/>
  <c r="I16" i="32"/>
  <c r="J16" i="32"/>
  <c r="K16" i="32"/>
  <c r="L16" i="32"/>
  <c r="M16" i="32"/>
  <c r="N16" i="32"/>
  <c r="O16" i="32"/>
  <c r="E17" i="32"/>
  <c r="F17" i="32"/>
  <c r="G17" i="32"/>
  <c r="H17" i="32"/>
  <c r="I17" i="32"/>
  <c r="J17" i="32"/>
  <c r="K17" i="32"/>
  <c r="L17" i="32"/>
  <c r="M17" i="32"/>
  <c r="N17" i="32"/>
  <c r="O17" i="32"/>
  <c r="E18" i="32"/>
  <c r="F18" i="32"/>
  <c r="G18" i="32"/>
  <c r="H18" i="32"/>
  <c r="I18" i="32"/>
  <c r="J18" i="32"/>
  <c r="K18" i="32"/>
  <c r="L18" i="32"/>
  <c r="M18" i="32"/>
  <c r="N18" i="32"/>
  <c r="O18" i="32"/>
  <c r="E19" i="32"/>
  <c r="F19" i="32"/>
  <c r="G19" i="32"/>
  <c r="H19" i="32"/>
  <c r="I19" i="32"/>
  <c r="J19" i="32"/>
  <c r="K19" i="32"/>
  <c r="L19" i="32"/>
  <c r="M19" i="32"/>
  <c r="N19" i="32"/>
  <c r="O19" i="32"/>
  <c r="E20" i="32"/>
  <c r="F20" i="32"/>
  <c r="G20" i="32"/>
  <c r="H20" i="32"/>
  <c r="I20" i="32"/>
  <c r="J20" i="32"/>
  <c r="K20" i="32"/>
  <c r="L20" i="32"/>
  <c r="M20" i="32"/>
  <c r="N20" i="32"/>
  <c r="O20" i="32"/>
  <c r="E21" i="32"/>
  <c r="F21" i="32"/>
  <c r="G21" i="32"/>
  <c r="H21" i="32"/>
  <c r="I21" i="32"/>
  <c r="J21" i="32"/>
  <c r="K21" i="32"/>
  <c r="L21" i="32"/>
  <c r="M21" i="32"/>
  <c r="N21" i="32"/>
  <c r="O21" i="32"/>
  <c r="E22" i="32"/>
  <c r="F22" i="32"/>
  <c r="G22" i="32"/>
  <c r="H22" i="32"/>
  <c r="I22" i="32"/>
  <c r="J22" i="32"/>
  <c r="K22" i="32"/>
  <c r="L22" i="32"/>
  <c r="M22" i="32"/>
  <c r="N22" i="32"/>
  <c r="O22" i="32"/>
  <c r="E23" i="32"/>
  <c r="F23" i="32"/>
  <c r="G23" i="32"/>
  <c r="H23" i="32"/>
  <c r="I23" i="32"/>
  <c r="J23" i="32"/>
  <c r="K23" i="32"/>
  <c r="L23" i="32"/>
  <c r="M23" i="32"/>
  <c r="N23" i="32"/>
  <c r="O23" i="32"/>
  <c r="E24" i="32"/>
  <c r="F24" i="32"/>
  <c r="G24" i="32"/>
  <c r="H24" i="32"/>
  <c r="I24" i="32"/>
  <c r="J24" i="32"/>
  <c r="K24" i="32"/>
  <c r="L24" i="32"/>
  <c r="M24" i="32"/>
  <c r="N24" i="32"/>
  <c r="O24" i="32"/>
  <c r="E25" i="32"/>
  <c r="F25" i="32"/>
  <c r="G25" i="32"/>
  <c r="H25" i="32"/>
  <c r="I25" i="32"/>
  <c r="J25" i="32"/>
  <c r="K25" i="32"/>
  <c r="L25" i="32"/>
  <c r="M25" i="32"/>
  <c r="N25" i="32"/>
  <c r="O25" i="32"/>
  <c r="E26" i="32"/>
  <c r="F26" i="32"/>
  <c r="G26" i="32"/>
  <c r="H26" i="32"/>
  <c r="I26" i="32"/>
  <c r="J26" i="32"/>
  <c r="K26" i="32"/>
  <c r="L26" i="32"/>
  <c r="M26" i="32"/>
  <c r="N26" i="32"/>
  <c r="O26" i="32"/>
  <c r="E27" i="32"/>
  <c r="F27" i="32"/>
  <c r="G27" i="32"/>
  <c r="H27" i="32"/>
  <c r="I27" i="32"/>
  <c r="J27" i="32"/>
  <c r="K27" i="32"/>
  <c r="L27" i="32"/>
  <c r="M27" i="32"/>
  <c r="N27" i="32"/>
  <c r="O27" i="32"/>
  <c r="E28" i="32"/>
  <c r="F28" i="32"/>
  <c r="G28" i="32"/>
  <c r="H28" i="32"/>
  <c r="I28" i="32"/>
  <c r="J28" i="32"/>
  <c r="K28" i="32"/>
  <c r="L28" i="32"/>
  <c r="M28" i="32"/>
  <c r="N28" i="32"/>
  <c r="O28" i="32"/>
  <c r="E29" i="32"/>
  <c r="F29" i="32"/>
  <c r="G29" i="32"/>
  <c r="H29" i="32"/>
  <c r="I29" i="32"/>
  <c r="J29" i="32"/>
  <c r="K29" i="32"/>
  <c r="L29" i="32"/>
  <c r="M29" i="32"/>
  <c r="N29" i="32"/>
  <c r="O29" i="32"/>
  <c r="E30" i="32"/>
  <c r="F30" i="32"/>
  <c r="G30" i="32"/>
  <c r="H30" i="32"/>
  <c r="I30" i="32"/>
  <c r="J30" i="32"/>
  <c r="K30" i="32"/>
  <c r="L30" i="32"/>
  <c r="M30" i="32"/>
  <c r="N30" i="32"/>
  <c r="O30" i="32"/>
  <c r="E31" i="32"/>
  <c r="F31" i="32"/>
  <c r="G31" i="32"/>
  <c r="H31" i="32"/>
  <c r="I31" i="32"/>
  <c r="J31" i="32"/>
  <c r="K31" i="32"/>
  <c r="L31" i="32"/>
  <c r="M31" i="32"/>
  <c r="N31" i="32"/>
  <c r="O31" i="32"/>
  <c r="E32" i="32"/>
  <c r="F32" i="32"/>
  <c r="G32" i="32"/>
  <c r="H32" i="32"/>
  <c r="I32" i="32"/>
  <c r="J32" i="32"/>
  <c r="K32" i="32"/>
  <c r="L32" i="32"/>
  <c r="M32" i="32"/>
  <c r="N32" i="32"/>
  <c r="O32" i="32"/>
  <c r="E33" i="32"/>
  <c r="F33" i="32"/>
  <c r="G33" i="32"/>
  <c r="H33" i="32"/>
  <c r="I33" i="32"/>
  <c r="J33" i="32"/>
  <c r="K33" i="32"/>
  <c r="L33" i="32"/>
  <c r="M33" i="32"/>
  <c r="N33" i="32"/>
  <c r="O33" i="32"/>
  <c r="D48" i="32"/>
  <c r="D47" i="32"/>
  <c r="D46" i="32"/>
  <c r="D45" i="32"/>
  <c r="D44" i="32"/>
  <c r="D43" i="32"/>
  <c r="D42" i="32"/>
  <c r="D41" i="32"/>
  <c r="D40" i="32"/>
  <c r="D39" i="32"/>
  <c r="D38" i="32"/>
  <c r="D37" i="32"/>
  <c r="D36" i="32"/>
  <c r="D35" i="32"/>
  <c r="D34" i="32"/>
  <c r="D3" i="32"/>
  <c r="D33" i="2"/>
  <c r="D49" i="2"/>
  <c r="B6" i="31"/>
  <c r="B5" i="31"/>
  <c r="B4" i="31"/>
  <c r="D15" i="32"/>
  <c r="D16" i="32"/>
  <c r="D17" i="32"/>
  <c r="D18" i="32"/>
  <c r="D19" i="32"/>
  <c r="D20" i="32"/>
  <c r="D21" i="32"/>
  <c r="P21" i="32" s="1"/>
  <c r="D22" i="32"/>
  <c r="D23" i="32"/>
  <c r="D24" i="32"/>
  <c r="D25" i="32"/>
  <c r="P25" i="32" s="1"/>
  <c r="D26" i="32"/>
  <c r="D27" i="32"/>
  <c r="D28" i="32"/>
  <c r="D29" i="32"/>
  <c r="D30" i="32"/>
  <c r="D31" i="32"/>
  <c r="D32" i="32"/>
  <c r="D33" i="32"/>
  <c r="P33" i="32" s="1"/>
  <c r="S14" i="32"/>
  <c r="C38" i="32"/>
  <c r="C39" i="32"/>
  <c r="C40" i="32"/>
  <c r="C41" i="32"/>
  <c r="C42" i="32"/>
  <c r="C43" i="32"/>
  <c r="C44" i="32"/>
  <c r="C45" i="32"/>
  <c r="C46" i="32"/>
  <c r="C47" i="32"/>
  <c r="C48" i="32"/>
  <c r="C35" i="32"/>
  <c r="C36" i="32"/>
  <c r="C37" i="32"/>
  <c r="C31" i="32"/>
  <c r="C32" i="32"/>
  <c r="C33" i="32"/>
  <c r="C34" i="32"/>
  <c r="C15" i="32"/>
  <c r="C16" i="32"/>
  <c r="C17" i="32"/>
  <c r="C18" i="32"/>
  <c r="C19" i="32"/>
  <c r="C20" i="32"/>
  <c r="C21" i="32"/>
  <c r="C22" i="32"/>
  <c r="C23" i="32"/>
  <c r="C24" i="32"/>
  <c r="C25" i="32"/>
  <c r="C26" i="32"/>
  <c r="C27" i="32"/>
  <c r="C28" i="32"/>
  <c r="C29" i="32"/>
  <c r="C30" i="3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32" i="2"/>
  <c r="P17" i="32" l="1"/>
  <c r="D50" i="28"/>
  <c r="D50" i="27"/>
  <c r="D50" i="26"/>
  <c r="D50" i="22"/>
  <c r="D50" i="20"/>
  <c r="D50" i="23"/>
  <c r="P29" i="32"/>
  <c r="D50" i="25"/>
  <c r="P36" i="32"/>
  <c r="P44" i="32"/>
  <c r="P48" i="32"/>
  <c r="P40" i="32"/>
  <c r="D50" i="29"/>
  <c r="D50" i="21"/>
  <c r="D50" i="24"/>
  <c r="D50" i="30"/>
  <c r="P30" i="32"/>
  <c r="P26" i="32"/>
  <c r="P22" i="32"/>
  <c r="P18" i="32"/>
  <c r="P35" i="32"/>
  <c r="P39" i="32"/>
  <c r="P43" i="32"/>
  <c r="P47" i="32"/>
  <c r="P31" i="32"/>
  <c r="P27" i="32"/>
  <c r="P23" i="32"/>
  <c r="P19" i="32"/>
  <c r="P15" i="32"/>
  <c r="P34" i="32"/>
  <c r="P38" i="32"/>
  <c r="P42" i="32"/>
  <c r="P46" i="32"/>
  <c r="P32" i="32"/>
  <c r="P28" i="32"/>
  <c r="P24" i="32"/>
  <c r="P20" i="32"/>
  <c r="P16" i="32"/>
  <c r="P37" i="32"/>
  <c r="P41" i="32"/>
  <c r="P45" i="3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4" i="2"/>
  <c r="G49" i="2" l="1"/>
  <c r="G50" i="2" s="1"/>
  <c r="H49" i="2"/>
  <c r="H50" i="2" s="1"/>
  <c r="I49" i="2"/>
  <c r="I50" i="2" s="1"/>
  <c r="J49" i="2"/>
  <c r="J50" i="2" s="1"/>
  <c r="K50" i="2"/>
  <c r="B2" i="2"/>
  <c r="C12" i="32"/>
  <c r="C11" i="32"/>
  <c r="C10" i="32"/>
  <c r="C9" i="32"/>
  <c r="C8" i="32"/>
  <c r="S16" i="32"/>
  <c r="S17" i="32"/>
  <c r="S18" i="32"/>
  <c r="S20" i="32"/>
  <c r="S21" i="32"/>
  <c r="S22" i="32"/>
  <c r="S23" i="32"/>
  <c r="S24" i="32"/>
  <c r="S25" i="32"/>
  <c r="S26" i="32"/>
  <c r="S27" i="32"/>
  <c r="S28" i="32"/>
  <c r="S29" i="32"/>
  <c r="S30" i="32"/>
  <c r="S31" i="32"/>
  <c r="S32" i="32"/>
  <c r="S33" i="32"/>
  <c r="B9" i="2"/>
  <c r="B8" i="2"/>
  <c r="B7" i="2"/>
  <c r="B6" i="2"/>
  <c r="B5" i="2"/>
  <c r="T33" i="32"/>
  <c r="T32" i="32"/>
  <c r="T31" i="32"/>
  <c r="T30" i="32"/>
  <c r="T29" i="32"/>
  <c r="T28" i="32"/>
  <c r="T27" i="32"/>
  <c r="T26" i="32"/>
  <c r="T25" i="32"/>
  <c r="T24" i="32"/>
  <c r="T23" i="32"/>
  <c r="T22" i="32"/>
  <c r="T21" i="32"/>
  <c r="T20" i="32"/>
  <c r="T19" i="32"/>
  <c r="T18" i="32"/>
  <c r="T17" i="32"/>
  <c r="T16" i="32"/>
  <c r="T15" i="32"/>
  <c r="S15" i="32"/>
  <c r="T14" i="32"/>
  <c r="D14" i="32"/>
  <c r="P14" i="32" s="1"/>
  <c r="C14" i="32"/>
  <c r="T12" i="32"/>
  <c r="S12" i="32"/>
  <c r="O12" i="32"/>
  <c r="N12" i="32"/>
  <c r="M12" i="32"/>
  <c r="L12" i="32"/>
  <c r="K12" i="32"/>
  <c r="J12" i="32"/>
  <c r="I12" i="32"/>
  <c r="H12" i="32"/>
  <c r="G12" i="32"/>
  <c r="F12" i="32"/>
  <c r="E12" i="32"/>
  <c r="D12" i="32"/>
  <c r="T11" i="32"/>
  <c r="S11" i="32"/>
  <c r="N11" i="32"/>
  <c r="M11" i="32"/>
  <c r="L11" i="32"/>
  <c r="K11" i="32"/>
  <c r="J11" i="32"/>
  <c r="I11" i="32"/>
  <c r="H11" i="32"/>
  <c r="G11" i="32"/>
  <c r="F11" i="32"/>
  <c r="E11" i="32"/>
  <c r="D11" i="32"/>
  <c r="T10" i="32"/>
  <c r="S10" i="32"/>
  <c r="N10" i="32"/>
  <c r="M10" i="32"/>
  <c r="L10" i="32"/>
  <c r="K10" i="32"/>
  <c r="J10" i="32"/>
  <c r="I10" i="32"/>
  <c r="H10" i="32"/>
  <c r="G10" i="32"/>
  <c r="F10" i="32"/>
  <c r="E10" i="32"/>
  <c r="D10" i="32"/>
  <c r="V9" i="32"/>
  <c r="U9" i="32"/>
  <c r="T9" i="32"/>
  <c r="O9" i="32"/>
  <c r="N9" i="32"/>
  <c r="M9" i="32"/>
  <c r="L9" i="32"/>
  <c r="K9" i="32"/>
  <c r="J9" i="32"/>
  <c r="I9" i="32"/>
  <c r="H9" i="32"/>
  <c r="G9" i="32"/>
  <c r="F9" i="32"/>
  <c r="E9" i="32"/>
  <c r="D9" i="32"/>
  <c r="V8" i="32"/>
  <c r="U8" i="32"/>
  <c r="T8" i="32"/>
  <c r="O8" i="32"/>
  <c r="N8" i="32"/>
  <c r="M8" i="32"/>
  <c r="L8" i="32"/>
  <c r="K8" i="32"/>
  <c r="J8" i="32"/>
  <c r="I8" i="32"/>
  <c r="H8" i="32"/>
  <c r="G8" i="32"/>
  <c r="F8" i="32"/>
  <c r="E8" i="32"/>
  <c r="D8" i="32"/>
  <c r="B46" i="2"/>
  <c r="B43" i="2"/>
  <c r="B40" i="2"/>
  <c r="B37" i="2"/>
  <c r="D10" i="2"/>
  <c r="D50" i="2" s="1"/>
  <c r="E14" i="4"/>
  <c r="E39" i="4"/>
  <c r="V13" i="32" l="1"/>
  <c r="U13" i="32"/>
  <c r="P10" i="32"/>
  <c r="P12" i="32"/>
  <c r="P8" i="32"/>
  <c r="P11" i="32"/>
  <c r="P9" i="32"/>
  <c r="T49" i="32"/>
  <c r="O5" i="31" s="1"/>
  <c r="T13" i="32"/>
  <c r="X12" i="32"/>
  <c r="X9" i="32"/>
  <c r="X10" i="32"/>
  <c r="X11" i="32"/>
  <c r="X8" i="32"/>
  <c r="D49" i="32"/>
  <c r="I49" i="32"/>
  <c r="H5" i="31" s="1"/>
  <c r="D13" i="32"/>
  <c r="C4" i="31" s="1"/>
  <c r="K13" i="32"/>
  <c r="J4" i="31" s="1"/>
  <c r="H49" i="32"/>
  <c r="G5" i="31" s="1"/>
  <c r="N49" i="32"/>
  <c r="M5" i="31" s="1"/>
  <c r="M13" i="32"/>
  <c r="L4" i="31" s="1"/>
  <c r="L49" i="32"/>
  <c r="K49" i="32"/>
  <c r="J5" i="31" s="1"/>
  <c r="F13" i="32"/>
  <c r="E4" i="31" s="1"/>
  <c r="J49" i="32"/>
  <c r="N13" i="32"/>
  <c r="M4" i="31" s="1"/>
  <c r="O49" i="32"/>
  <c r="N5" i="31" s="1"/>
  <c r="L13" i="32"/>
  <c r="K4" i="31" s="1"/>
  <c r="I13" i="32"/>
  <c r="H4" i="31" s="1"/>
  <c r="O13" i="32"/>
  <c r="J13" i="32"/>
  <c r="I4" i="31" s="1"/>
  <c r="G49" i="32"/>
  <c r="F5" i="31" s="1"/>
  <c r="G13" i="32"/>
  <c r="F4" i="31" s="1"/>
  <c r="H13" i="32"/>
  <c r="G4" i="31" s="1"/>
  <c r="M49" i="32"/>
  <c r="L5" i="31" s="1"/>
  <c r="F49" i="32"/>
  <c r="E13" i="32"/>
  <c r="T50" i="32" l="1"/>
  <c r="O6" i="31" s="1"/>
  <c r="I5" i="31"/>
  <c r="O4" i="31"/>
  <c r="N4" i="31"/>
  <c r="P13" i="32"/>
  <c r="D4" i="31"/>
  <c r="X13" i="32"/>
  <c r="O50" i="32"/>
  <c r="N6" i="31" s="1"/>
  <c r="L50" i="32"/>
  <c r="K6" i="31" s="1"/>
  <c r="K5" i="31"/>
  <c r="F50" i="32"/>
  <c r="E6" i="31" s="1"/>
  <c r="E5" i="31"/>
  <c r="D50" i="32"/>
  <c r="C6" i="31" s="1"/>
  <c r="C5" i="31"/>
  <c r="I50" i="32"/>
  <c r="H6" i="31" s="1"/>
  <c r="N50" i="32"/>
  <c r="M6" i="31" s="1"/>
  <c r="K50" i="32"/>
  <c r="J6" i="31" s="1"/>
  <c r="H50" i="32"/>
  <c r="G6" i="31" s="1"/>
  <c r="M50" i="32"/>
  <c r="L6" i="31" s="1"/>
  <c r="J50" i="32"/>
  <c r="G50" i="32"/>
  <c r="F6" i="31" s="1"/>
  <c r="E49" i="32"/>
  <c r="X49" i="32" s="1"/>
  <c r="E50" i="32" l="1"/>
  <c r="Q29" i="32" s="1"/>
  <c r="Q8" i="32"/>
  <c r="Q39" i="32"/>
  <c r="P4" i="31"/>
  <c r="I6" i="31"/>
  <c r="P49" i="32"/>
  <c r="X50" i="32"/>
  <c r="I3" i="32" s="1"/>
  <c r="I4" i="32" s="1"/>
  <c r="D5" i="31"/>
  <c r="P5" i="31" s="1"/>
  <c r="Q49" i="32" l="1"/>
  <c r="Q28" i="32"/>
  <c r="Q33" i="32"/>
  <c r="Q12" i="32"/>
  <c r="Q30" i="32"/>
  <c r="Q27" i="32"/>
  <c r="Q23" i="32"/>
  <c r="Q26" i="32"/>
  <c r="Q20" i="32"/>
  <c r="Q47" i="32"/>
  <c r="Q44" i="32"/>
  <c r="Q43" i="32"/>
  <c r="Q22" i="32"/>
  <c r="Q48" i="32"/>
  <c r="Q46" i="32"/>
  <c r="Q21" i="32"/>
  <c r="Q19" i="32"/>
  <c r="Q41" i="32"/>
  <c r="Q15" i="32"/>
  <c r="D6" i="31"/>
  <c r="P6" i="31" s="1"/>
  <c r="Q40" i="32"/>
  <c r="Q36" i="32"/>
  <c r="Q35" i="32"/>
  <c r="Q16" i="32"/>
  <c r="Q18" i="32"/>
  <c r="Q38" i="32"/>
  <c r="Q11" i="32"/>
  <c r="Q42" i="32"/>
  <c r="Q25" i="32"/>
  <c r="Q34" i="32"/>
  <c r="Q24" i="32"/>
  <c r="Q10" i="32"/>
  <c r="Q45" i="32"/>
  <c r="Q9" i="32"/>
  <c r="Q14" i="32"/>
  <c r="Q31" i="32"/>
  <c r="Q32" i="32"/>
  <c r="Q17" i="32"/>
  <c r="Q37" i="32"/>
  <c r="Q13" i="32"/>
  <c r="P50" i="32"/>
  <c r="Q50" i="32" s="1"/>
</calcChain>
</file>

<file path=xl/sharedStrings.xml><?xml version="1.0" encoding="utf-8"?>
<sst xmlns="http://schemas.openxmlformats.org/spreadsheetml/2006/main" count="635" uniqueCount="136">
  <si>
    <t>今年の目標</t>
  </si>
  <si>
    <t>年初の残高</t>
  </si>
  <si>
    <t>年末の残高</t>
  </si>
  <si>
    <t>自動車費</t>
  </si>
  <si>
    <t>車保険代・車検代</t>
  </si>
  <si>
    <t>保険</t>
  </si>
  <si>
    <t>その他</t>
  </si>
  <si>
    <t>他ローン</t>
  </si>
  <si>
    <t>月　収　（手取り）</t>
  </si>
  <si>
    <t>今年の目標！</t>
  </si>
  <si>
    <t>世帯主</t>
  </si>
  <si>
    <t>配偶者</t>
  </si>
  <si>
    <t>ＭＥＭＯ</t>
  </si>
  <si>
    <t>月　間　収　入</t>
  </si>
  <si>
    <t>月の支出（ひと月当たりに換算）</t>
  </si>
  <si>
    <t>予算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</si>
  <si>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</si>
  <si>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</si>
  <si>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</si>
  <si>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</si>
  <si>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</si>
  <si>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</si>
  <si>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</si>
  <si>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</si>
  <si>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</si>
  <si>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</si>
  <si>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</si>
  <si>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</si>
  <si>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</si>
  <si>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</si>
  <si>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</si>
  <si>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</si>
  <si>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</si>
  <si>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</si>
  <si>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</si>
  <si>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</si>
  <si>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</si>
  <si>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</si>
  <si>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</si>
  <si>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</si>
  <si>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</si>
  <si>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</si>
  <si>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</si>
  <si>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</si>
  <si>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</si>
  <si>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</si>
  <si>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月　間　支　出</t>
  </si>
  <si>
    <t>31日</t>
  </si>
  <si>
    <t>月間収支（収入－支出）</t>
  </si>
  <si>
    <t>円</t>
  </si>
  <si>
    <t>計算上の残高</t>
  </si>
  <si>
    <t>実際の残高</t>
  </si>
  <si>
    <t>使途不明金</t>
  </si>
  <si>
    <t>毎月の収支</t>
  </si>
  <si>
    <t>年間合計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</si>
  <si>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</si>
  <si>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</si>
  <si>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</si>
  <si>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</si>
  <si>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</si>
  <si>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</si>
  <si>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</si>
  <si>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</si>
  <si>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</si>
  <si>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</si>
  <si>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</si>
  <si>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</si>
  <si>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平均</t>
  </si>
  <si>
    <t>収支</t>
  </si>
  <si>
    <t>月間貯蓄or赤字（積立額含む）</t>
  </si>
  <si>
    <t>日付</t>
  </si>
  <si>
    <t>項目</t>
  </si>
  <si>
    <t>金額</t>
  </si>
  <si>
    <t>メモ</t>
  </si>
  <si>
    <t>臨時の支出</t>
  </si>
  <si>
    <t>教育費</t>
  </si>
  <si>
    <t>ボーナス等の収支</t>
    <rPh sb="4" eb="5">
      <t>ナド</t>
    </rPh>
    <phoneticPr fontId="13"/>
  </si>
  <si>
    <t>ボーナス等</t>
    <rPh sb="4" eb="5">
      <t>ナド</t>
    </rPh>
    <phoneticPr fontId="13"/>
  </si>
  <si>
    <t>合計</t>
    <rPh sb="0" eb="2">
      <t>ゴウケイ</t>
    </rPh>
    <phoneticPr fontId="13"/>
  </si>
  <si>
    <t>塾</t>
    <rPh sb="0" eb="1">
      <t>ジュク</t>
    </rPh>
    <phoneticPr fontId="13"/>
  </si>
  <si>
    <t>円</t>
    <phoneticPr fontId="13"/>
  </si>
  <si>
    <t>円</t>
    <phoneticPr fontId="13"/>
  </si>
  <si>
    <t>世帯主収入</t>
    <rPh sb="0" eb="3">
      <t>セタイヌシ</t>
    </rPh>
    <rPh sb="3" eb="5">
      <t>シュウニュウ</t>
    </rPh>
    <phoneticPr fontId="13"/>
  </si>
  <si>
    <t>配偶者収入</t>
    <rPh sb="0" eb="3">
      <t>ハイグウシャ</t>
    </rPh>
    <rPh sb="3" eb="5">
      <t>シュウニュウ</t>
    </rPh>
    <phoneticPr fontId="13"/>
  </si>
  <si>
    <t>月収
(手取り)</t>
    <rPh sb="0" eb="1">
      <t>ツキ</t>
    </rPh>
    <rPh sb="1" eb="2">
      <t>シュウ</t>
    </rPh>
    <rPh sb="4" eb="6">
      <t>テド</t>
    </rPh>
    <phoneticPr fontId="13"/>
  </si>
  <si>
    <t>年間集計表</t>
    <rPh sb="0" eb="2">
      <t>ネンカン</t>
    </rPh>
    <rPh sb="2" eb="4">
      <t>シュウケイ</t>
    </rPh>
    <rPh sb="4" eb="5">
      <t>ヒョウ</t>
    </rPh>
    <phoneticPr fontId="13"/>
  </si>
  <si>
    <t>年間集計（グラフ）</t>
    <phoneticPr fontId="13"/>
  </si>
  <si>
    <t>（予備）</t>
    <phoneticPr fontId="13"/>
  </si>
  <si>
    <t>臨時の収入</t>
    <rPh sb="0" eb="2">
      <t>リンジ</t>
    </rPh>
    <phoneticPr fontId="13"/>
  </si>
  <si>
    <t>ボーナス等の臨時収支</t>
    <rPh sb="4" eb="5">
      <t>ナド</t>
    </rPh>
    <rPh sb="6" eb="8">
      <t>リンジ</t>
    </rPh>
    <rPh sb="8" eb="10">
      <t>シュウシ</t>
    </rPh>
    <phoneticPr fontId="13"/>
  </si>
  <si>
    <t>世
帯
主</t>
    <rPh sb="0" eb="1">
      <t>ヨ</t>
    </rPh>
    <rPh sb="2" eb="3">
      <t>タイ</t>
    </rPh>
    <rPh sb="4" eb="5">
      <t>シュ</t>
    </rPh>
    <phoneticPr fontId="13"/>
  </si>
  <si>
    <t>配偶者</t>
    <rPh sb="0" eb="3">
      <t>ハイグウシャ</t>
    </rPh>
    <phoneticPr fontId="13"/>
  </si>
  <si>
    <t>その他</t>
    <rPh sb="2" eb="3">
      <t>タ</t>
    </rPh>
    <phoneticPr fontId="13"/>
  </si>
  <si>
    <r>
      <rPr>
        <b/>
        <sz val="18"/>
        <rFont val="HG丸ｺﾞｼｯｸM-PRO"/>
        <family val="3"/>
        <charset val="128"/>
      </rPr>
      <t>ママさんＦＰのラクラク家計簿</t>
    </r>
    <r>
      <rPr>
        <sz val="10"/>
        <rFont val="HG丸ｺﾞｼｯｸM-PRO"/>
        <family val="3"/>
        <charset val="128"/>
      </rPr>
      <t>　ｂｙ家計の窓口</t>
    </r>
    <rPh sb="11" eb="14">
      <t>カケイボ</t>
    </rPh>
    <rPh sb="17" eb="19">
      <t>カケイ</t>
    </rPh>
    <rPh sb="20" eb="22">
      <t>マドグチ</t>
    </rPh>
    <phoneticPr fontId="13"/>
  </si>
  <si>
    <t>Copyright(c) 家計の窓口 All Rights Reserved.</t>
    <rPh sb="13" eb="15">
      <t>カケイ</t>
    </rPh>
    <rPh sb="16" eb="18">
      <t>マドグチ</t>
    </rPh>
    <phoneticPr fontId="13"/>
  </si>
  <si>
    <t>基本生活費</t>
    <rPh sb="0" eb="2">
      <t>キホン</t>
    </rPh>
    <rPh sb="2" eb="5">
      <t>セイカツヒ</t>
    </rPh>
    <phoneticPr fontId="13"/>
  </si>
  <si>
    <t>年（西暦）</t>
    <rPh sb="0" eb="1">
      <t>ネン</t>
    </rPh>
    <rPh sb="2" eb="4">
      <t>セイレキ</t>
    </rPh>
    <phoneticPr fontId="13"/>
  </si>
  <si>
    <t>項目</t>
    <rPh sb="0" eb="2">
      <t>コウモク</t>
    </rPh>
    <phoneticPr fontId="13"/>
  </si>
  <si>
    <t>予算との差異</t>
    <rPh sb="4" eb="6">
      <t>サイ</t>
    </rPh>
    <phoneticPr fontId="13"/>
  </si>
  <si>
    <t>食費</t>
    <rPh sb="0" eb="2">
      <t>ショクヒ</t>
    </rPh>
    <phoneticPr fontId="2"/>
  </si>
  <si>
    <t>外食費</t>
  </si>
  <si>
    <t>電気代</t>
    <rPh sb="0" eb="3">
      <t>デンキダイ</t>
    </rPh>
    <phoneticPr fontId="2"/>
  </si>
  <si>
    <t>水道代</t>
    <rPh sb="0" eb="2">
      <t>スイドウ</t>
    </rPh>
    <rPh sb="2" eb="3">
      <t>ダイ</t>
    </rPh>
    <phoneticPr fontId="2"/>
  </si>
  <si>
    <t>ガス代</t>
    <rPh sb="2" eb="3">
      <t>ダイ</t>
    </rPh>
    <phoneticPr fontId="2"/>
  </si>
  <si>
    <t>新聞(NHK・ケーブルTV等)</t>
    <rPh sb="0" eb="2">
      <t>シンブン</t>
    </rPh>
    <rPh sb="13" eb="14">
      <t>ナド</t>
    </rPh>
    <phoneticPr fontId="2"/>
  </si>
  <si>
    <t>通信費（固定電話）</t>
    <rPh sb="0" eb="3">
      <t>ツウシンヒ</t>
    </rPh>
    <rPh sb="4" eb="6">
      <t>コテイ</t>
    </rPh>
    <rPh sb="6" eb="8">
      <t>デンワ</t>
    </rPh>
    <phoneticPr fontId="2"/>
  </si>
  <si>
    <t>通信費（携帯）</t>
    <rPh sb="0" eb="3">
      <t>ツウシンヒ</t>
    </rPh>
    <rPh sb="4" eb="6">
      <t>ケイタイ</t>
    </rPh>
    <phoneticPr fontId="2"/>
  </si>
  <si>
    <t>通信費（ネット・他）</t>
    <rPh sb="0" eb="3">
      <t>ツウシンヒ</t>
    </rPh>
    <rPh sb="8" eb="9">
      <t>ホカ</t>
    </rPh>
    <phoneticPr fontId="2"/>
  </si>
  <si>
    <t>医療費</t>
    <rPh sb="0" eb="3">
      <t>イリョウヒ</t>
    </rPh>
    <phoneticPr fontId="2"/>
  </si>
  <si>
    <t>美容理容費</t>
    <rPh sb="0" eb="2">
      <t>ビヨウ</t>
    </rPh>
    <rPh sb="2" eb="4">
      <t>リヨウ</t>
    </rPh>
    <rPh sb="4" eb="5">
      <t>ヒ</t>
    </rPh>
    <phoneticPr fontId="2"/>
  </si>
  <si>
    <t>日用品・雑貨費</t>
    <rPh sb="0" eb="3">
      <t>ニチヨウヒン</t>
    </rPh>
    <rPh sb="4" eb="6">
      <t>ザッカ</t>
    </rPh>
    <rPh sb="6" eb="7">
      <t>ヒ</t>
    </rPh>
    <phoneticPr fontId="2"/>
  </si>
  <si>
    <t>レジャー費</t>
    <rPh sb="4" eb="5">
      <t>ヒ</t>
    </rPh>
    <phoneticPr fontId="2"/>
  </si>
  <si>
    <t>教養娯楽費</t>
    <rPh sb="0" eb="2">
      <t>キョウヨウ</t>
    </rPh>
    <rPh sb="2" eb="5">
      <t>ゴラクヒ</t>
    </rPh>
    <phoneticPr fontId="2"/>
  </si>
  <si>
    <t>交際費（お中元等含）</t>
    <rPh sb="0" eb="3">
      <t>コウサイヒ</t>
    </rPh>
    <rPh sb="5" eb="7">
      <t>チュウゲン</t>
    </rPh>
    <rPh sb="7" eb="8">
      <t>ナド</t>
    </rPh>
    <rPh sb="8" eb="9">
      <t>フク</t>
    </rPh>
    <phoneticPr fontId="2"/>
  </si>
  <si>
    <t>夫こづかい</t>
    <rPh sb="0" eb="1">
      <t>オット</t>
    </rPh>
    <phoneticPr fontId="2"/>
  </si>
  <si>
    <t>妻こづかい</t>
  </si>
  <si>
    <t>家賃・駐車場代</t>
    <rPh sb="0" eb="2">
      <t>ヤチン</t>
    </rPh>
    <rPh sb="3" eb="6">
      <t>チュウシャジョウ</t>
    </rPh>
    <rPh sb="6" eb="7">
      <t>ダイ</t>
    </rPh>
    <phoneticPr fontId="2"/>
  </si>
  <si>
    <t>住宅ローン</t>
    <rPh sb="0" eb="2">
      <t>ジュウタク</t>
    </rPh>
    <phoneticPr fontId="2"/>
  </si>
  <si>
    <t>管理費修繕費</t>
    <rPh sb="0" eb="3">
      <t>カンリヒ</t>
    </rPh>
    <rPh sb="3" eb="6">
      <t>シュウゼンヒ</t>
    </rPh>
    <phoneticPr fontId="2"/>
  </si>
  <si>
    <t>ガソリン代</t>
    <rPh sb="4" eb="5">
      <t>ダイ</t>
    </rPh>
    <phoneticPr fontId="2"/>
  </si>
  <si>
    <t>駐車場代</t>
    <rPh sb="0" eb="3">
      <t>チュウシャジョウ</t>
    </rPh>
    <rPh sb="3" eb="4">
      <t>ダイ</t>
    </rPh>
    <phoneticPr fontId="2"/>
  </si>
  <si>
    <t>生命保険・火災傷害保険</t>
    <rPh sb="0" eb="2">
      <t>セイメイ</t>
    </rPh>
    <rPh sb="2" eb="4">
      <t>ホケン</t>
    </rPh>
    <rPh sb="5" eb="7">
      <t>カサイ</t>
    </rPh>
    <rPh sb="7" eb="9">
      <t>ショウガイ</t>
    </rPh>
    <rPh sb="9" eb="11">
      <t>ホケン</t>
    </rPh>
    <phoneticPr fontId="2"/>
  </si>
  <si>
    <t>年金・学資・積立保険</t>
    <rPh sb="0" eb="2">
      <t>ネンキン</t>
    </rPh>
    <rPh sb="3" eb="5">
      <t>ガクシ</t>
    </rPh>
    <rPh sb="6" eb="8">
      <t>ツミタ</t>
    </rPh>
    <rPh sb="8" eb="10">
      <t>ホケン</t>
    </rPh>
    <phoneticPr fontId="2"/>
  </si>
  <si>
    <t>ピアノ</t>
  </si>
  <si>
    <t>（予備1）</t>
    <phoneticPr fontId="13"/>
  </si>
  <si>
    <t>（予備2）</t>
    <phoneticPr fontId="13"/>
  </si>
  <si>
    <t>（予備1）</t>
    <phoneticPr fontId="13"/>
  </si>
  <si>
    <t>合計</t>
    <phoneticPr fontId="13"/>
  </si>
  <si>
    <t>支出</t>
    <phoneticPr fontId="13"/>
  </si>
  <si>
    <t>収入</t>
    <phoneticPr fontId="13"/>
  </si>
  <si>
    <t>収入計</t>
    <rPh sb="0" eb="2">
      <t>シュウニュウ</t>
    </rPh>
    <rPh sb="2" eb="3">
      <t>ケイ</t>
    </rPh>
    <phoneticPr fontId="13"/>
  </si>
  <si>
    <t>収入計</t>
    <rPh sb="0" eb="3">
      <t>シュウニュウケイ</t>
    </rPh>
    <phoneticPr fontId="13"/>
  </si>
  <si>
    <t>支出計</t>
    <phoneticPr fontId="13"/>
  </si>
  <si>
    <t>合計</t>
    <rPh sb="0" eb="2">
      <t>ゴウケイ</t>
    </rPh>
    <phoneticPr fontId="13"/>
  </si>
  <si>
    <t>被服費</t>
    <phoneticPr fontId="2"/>
  </si>
  <si>
    <t>住居費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</si>
</sst>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 "/>
    <numFmt numFmtId="177" formatCode="#,##0_);[Red]\(#,##0\)"/>
    <numFmt numFmtId="178" formatCode="#,##0;&quot;▲ &quot;#,##0"/>
    <numFmt numFmtId="179" formatCode="#,##0_ ;[Red]\-#,##0\ "/>
  </numFmts>
  <fonts count="25" x14ac:knownFonts="1">
    <font>
      <sz val="10"/>
      <name val="ＭＳ ゴシック"/>
      <family val="3"/>
      <charset val="128"/>
    </font>
    <font>
      <sz val="10"/>
      <name val="Arial"/>
      <family val="2"/>
    </font>
    <font>
      <sz val="11"/>
      <name val="ＭＳ Ｐゴシック"/>
      <family val="3"/>
      <charset val="128"/>
    </font>
    <font>
      <sz val="16"/>
      <name val="HGSｺﾞｼｯｸE"/>
      <family val="3"/>
      <charset val="128"/>
    </font>
    <font>
      <b/>
      <sz val="10"/>
      <name val="ＭＳ ゴシック"/>
      <family val="3"/>
      <charset val="128"/>
    </font>
    <font>
      <sz val="16"/>
      <name val="HG創英角ﾎﾟｯﾌﾟ体"/>
      <family val="3"/>
      <charset val="128"/>
    </font>
    <font>
      <sz val="10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color theme="1"/>
      <name val="ＭＳ Ｐ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E5"/>
        <bgColor indexed="9"/>
      </patternFill>
    </fill>
    <fill>
      <patternFill patternType="solid">
        <fgColor theme="8" tint="0.79998168889431442"/>
        <bgColor indexed="31"/>
      </patternFill>
    </fill>
    <fill>
      <patternFill patternType="solid">
        <fgColor rgb="FFFFFFE5"/>
        <bgColor indexed="64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8" tint="0.79998168889431442"/>
        <bgColor indexed="22"/>
      </patternFill>
    </fill>
    <fill>
      <patternFill patternType="solid">
        <fgColor rgb="FFEEFFB7"/>
        <bgColor indexed="64"/>
      </patternFill>
    </fill>
    <fill>
      <patternFill patternType="solid">
        <fgColor theme="8" tint="0.79998168889431442"/>
        <bgColor indexed="51"/>
      </patternFill>
    </fill>
    <fill>
      <patternFill patternType="solid">
        <fgColor rgb="FFFFEA93"/>
        <bgColor indexed="34"/>
      </patternFill>
    </fill>
    <fill>
      <patternFill patternType="solid">
        <fgColor theme="9" tint="0.39997558519241921"/>
        <bgColor indexed="46"/>
      </patternFill>
    </fill>
    <fill>
      <patternFill patternType="solid">
        <fgColor rgb="FFC0E399"/>
        <bgColor indexed="46"/>
      </patternFill>
    </fill>
    <fill>
      <patternFill patternType="solid">
        <fgColor rgb="FFDFF1CB"/>
        <bgColor indexed="46"/>
      </patternFill>
    </fill>
    <fill>
      <patternFill patternType="solid">
        <fgColor rgb="FFFFFFB9"/>
        <bgColor indexed="51"/>
      </patternFill>
    </fill>
    <fill>
      <patternFill patternType="solid">
        <fgColor rgb="FFFFFFB9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rgb="FFFFFFB9"/>
        <bgColor indexed="26"/>
      </patternFill>
    </fill>
    <fill>
      <patternFill patternType="solid">
        <fgColor rgb="FFFFFFB9"/>
        <bgColor indexed="34"/>
      </patternFill>
    </fill>
    <fill>
      <patternFill patternType="solid">
        <fgColor rgb="FFFABF8F"/>
        <bgColor indexed="46"/>
      </patternFill>
    </fill>
    <fill>
      <patternFill patternType="solid">
        <fgColor rgb="FFDFF1CB"/>
        <bgColor indexed="31"/>
      </patternFill>
    </fill>
    <fill>
      <patternFill patternType="solid">
        <fgColor rgb="FFFFCC66"/>
        <bgColor indexed="9"/>
      </patternFill>
    </fill>
    <fill>
      <patternFill patternType="solid">
        <fgColor rgb="FFFFCC66"/>
        <bgColor indexed="46"/>
      </patternFill>
    </fill>
    <fill>
      <patternFill patternType="solid">
        <fgColor rgb="FFFFEA93"/>
        <bgColor indexed="46"/>
      </patternFill>
    </fill>
    <fill>
      <patternFill patternType="solid">
        <fgColor theme="8" tint="0.79998168889431442"/>
        <bgColor indexed="38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22"/>
      </patternFill>
    </fill>
    <fill>
      <patternFill patternType="solid">
        <fgColor rgb="FFCCCCFF"/>
        <bgColor indexed="64"/>
      </patternFill>
    </fill>
    <fill>
      <patternFill patternType="solid">
        <fgColor rgb="FFE9BCB5"/>
        <bgColor indexed="45"/>
      </patternFill>
    </fill>
    <fill>
      <patternFill patternType="solid">
        <fgColor rgb="FFE9BCB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FF1CB"/>
        <bgColor indexed="34"/>
      </patternFill>
    </fill>
    <fill>
      <patternFill patternType="solid">
        <fgColor theme="8" tint="0.79998168889431442"/>
        <bgColor indexed="34"/>
      </patternFill>
    </fill>
  </fills>
  <borders count="2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 diagonalUp="1"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 style="thin">
        <color indexed="8"/>
      </diagonal>
    </border>
    <border diagonalUp="1"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 style="hair">
        <color indexed="8"/>
      </diagonal>
    </border>
    <border diagonalUp="1"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 style="hair">
        <color indexed="8"/>
      </diagonal>
    </border>
    <border diagonalUp="1"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 style="thin">
        <color indexed="8"/>
      </diagonal>
    </border>
    <border diagonalUp="1"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 style="thin">
        <color indexed="8"/>
      </diagonal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 diagonalUp="1"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 style="hair">
        <color indexed="8"/>
      </diagonal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 diagonalUp="1"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 style="thin">
        <color indexed="8"/>
      </diagonal>
    </border>
    <border diagonalUp="1">
      <left style="thin">
        <color indexed="8"/>
      </left>
      <right style="medium">
        <color indexed="8"/>
      </right>
      <top style="hair">
        <color indexed="8"/>
      </top>
      <bottom style="medium">
        <color indexed="64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 style="medium">
        <color indexed="8"/>
      </bottom>
      <diagonal style="thin">
        <color indexed="8"/>
      </diagonal>
    </border>
    <border diagonalUp="1">
      <left style="thin">
        <color indexed="8"/>
      </left>
      <right style="medium">
        <color indexed="8"/>
      </right>
      <top/>
      <bottom style="medium">
        <color indexed="8"/>
      </bottom>
      <diagonal style="thin">
        <color indexed="8"/>
      </diagonal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 style="dotted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dotted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dotted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tted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medium">
        <color indexed="64"/>
      </right>
      <top style="thin">
        <color indexed="8"/>
      </top>
      <bottom style="double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dotted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dotted">
        <color indexed="8"/>
      </bottom>
      <diagonal/>
    </border>
    <border diagonalUp="1"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 style="thin">
        <color indexed="8"/>
      </diagonal>
    </border>
    <border diagonalUp="1"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 style="thin">
        <color indexed="8"/>
      </diagonal>
    </border>
    <border diagonalUp="1"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 style="hair">
        <color indexed="8"/>
      </diagonal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ill="0" applyBorder="0" applyAlignment="0" applyProtection="0"/>
    <xf numFmtId="0" fontId="2" fillId="0" borderId="0"/>
  </cellStyleXfs>
  <cellXfs count="37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2" applyFont="1" applyAlignment="1">
      <alignment vertical="center"/>
    </xf>
    <xf numFmtId="0" fontId="2" fillId="0" borderId="0" xfId="2" applyAlignment="1">
      <alignment vertical="center"/>
    </xf>
    <xf numFmtId="0" fontId="2" fillId="0" borderId="0" xfId="2" applyAlignment="1">
      <alignment horizontal="left" vertical="center" indent="1"/>
    </xf>
    <xf numFmtId="0" fontId="2" fillId="0" borderId="0" xfId="2" applyAlignment="1">
      <alignment horizontal="center" vertical="center"/>
    </xf>
    <xf numFmtId="0" fontId="0" fillId="0" borderId="0" xfId="0" applyAlignment="1">
      <alignment vertical="center"/>
    </xf>
    <xf numFmtId="0" fontId="10" fillId="2" borderId="41" xfId="2" applyFont="1" applyFill="1" applyBorder="1" applyAlignment="1">
      <alignment horizontal="center" vertical="center" shrinkToFit="1"/>
    </xf>
    <xf numFmtId="0" fontId="10" fillId="2" borderId="42" xfId="2" applyFont="1" applyFill="1" applyBorder="1" applyAlignment="1">
      <alignment horizontal="center" vertical="center" shrinkToFit="1"/>
    </xf>
    <xf numFmtId="0" fontId="10" fillId="2" borderId="43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8" fillId="3" borderId="59" xfId="2" applyFont="1" applyFill="1" applyBorder="1" applyAlignment="1">
      <alignment horizontal="center" vertical="center"/>
    </xf>
    <xf numFmtId="0" fontId="8" fillId="3" borderId="60" xfId="2" applyFont="1" applyFill="1" applyBorder="1" applyAlignment="1">
      <alignment horizontal="center" vertical="center"/>
    </xf>
    <xf numFmtId="176" fontId="9" fillId="0" borderId="62" xfId="0" applyNumberFormat="1" applyFont="1" applyBorder="1" applyAlignment="1">
      <alignment vertical="center"/>
    </xf>
    <xf numFmtId="176" fontId="9" fillId="0" borderId="63" xfId="0" applyNumberFormat="1" applyFont="1" applyBorder="1" applyAlignment="1">
      <alignment vertical="center"/>
    </xf>
    <xf numFmtId="176" fontId="9" fillId="0" borderId="65" xfId="0" applyNumberFormat="1" applyFont="1" applyBorder="1" applyAlignment="1">
      <alignment vertical="center"/>
    </xf>
    <xf numFmtId="176" fontId="9" fillId="0" borderId="66" xfId="0" applyNumberFormat="1" applyFont="1" applyBorder="1" applyAlignment="1">
      <alignment vertical="center"/>
    </xf>
    <xf numFmtId="179" fontId="9" fillId="0" borderId="68" xfId="0" applyNumberFormat="1" applyFont="1" applyBorder="1" applyAlignment="1">
      <alignment vertical="center"/>
    </xf>
    <xf numFmtId="179" fontId="9" fillId="0" borderId="69" xfId="0" applyNumberFormat="1" applyFont="1" applyBorder="1" applyAlignment="1">
      <alignment vertical="center"/>
    </xf>
    <xf numFmtId="0" fontId="8" fillId="3" borderId="70" xfId="2" applyFont="1" applyFill="1" applyBorder="1" applyAlignment="1">
      <alignment horizontal="center" vertical="center"/>
    </xf>
    <xf numFmtId="0" fontId="0" fillId="7" borderId="71" xfId="0" applyFill="1" applyBorder="1" applyAlignment="1">
      <alignment vertical="center"/>
    </xf>
    <xf numFmtId="0" fontId="0" fillId="7" borderId="0" xfId="0" applyFill="1" applyAlignment="1">
      <alignment vertical="center"/>
    </xf>
    <xf numFmtId="0" fontId="9" fillId="7" borderId="0" xfId="0" applyFont="1" applyFill="1" applyAlignment="1">
      <alignment vertical="center"/>
    </xf>
    <xf numFmtId="0" fontId="0" fillId="7" borderId="0" xfId="0" applyFill="1"/>
    <xf numFmtId="0" fontId="7" fillId="7" borderId="0" xfId="0" applyFont="1" applyFill="1" applyAlignment="1">
      <alignment horizontal="left" indent="1"/>
    </xf>
    <xf numFmtId="0" fontId="0" fillId="7" borderId="0" xfId="0" applyFill="1" applyAlignment="1">
      <alignment horizontal="center"/>
    </xf>
    <xf numFmtId="0" fontId="0" fillId="7" borderId="0" xfId="0" applyFill="1" applyAlignment="1">
      <alignment horizontal="left" indent="1"/>
    </xf>
    <xf numFmtId="0" fontId="17" fillId="7" borderId="0" xfId="0" applyFont="1" applyFill="1" applyAlignment="1">
      <alignment vertical="center"/>
    </xf>
    <xf numFmtId="0" fontId="0" fillId="0" borderId="77" xfId="0" applyBorder="1" applyAlignment="1" applyProtection="1">
      <alignment horizontal="left" vertical="center" indent="1"/>
      <protection locked="0"/>
    </xf>
    <xf numFmtId="0" fontId="0" fillId="0" borderId="78" xfId="0" applyBorder="1" applyAlignment="1" applyProtection="1">
      <alignment horizontal="left" vertical="center" indent="1"/>
      <protection locked="0"/>
    </xf>
    <xf numFmtId="0" fontId="0" fillId="0" borderId="79" xfId="0" applyBorder="1" applyAlignment="1" applyProtection="1">
      <alignment horizontal="left" vertical="center" indent="1"/>
      <protection locked="0"/>
    </xf>
    <xf numFmtId="0" fontId="0" fillId="0" borderId="80" xfId="0" applyBorder="1" applyAlignment="1" applyProtection="1">
      <alignment horizontal="left" vertical="center" indent="1"/>
      <protection locked="0"/>
    </xf>
    <xf numFmtId="176" fontId="0" fillId="0" borderId="81" xfId="2" applyNumberFormat="1" applyFont="1" applyBorder="1" applyAlignment="1" applyProtection="1">
      <alignment vertical="center"/>
      <protection locked="0"/>
    </xf>
    <xf numFmtId="176" fontId="0" fillId="0" borderId="79" xfId="2" applyNumberFormat="1" applyFont="1" applyBorder="1" applyAlignment="1" applyProtection="1">
      <alignment vertical="center"/>
      <protection locked="0"/>
    </xf>
    <xf numFmtId="176" fontId="0" fillId="0" borderId="82" xfId="2" applyNumberFormat="1" applyFont="1" applyBorder="1" applyAlignment="1" applyProtection="1">
      <alignment vertical="center"/>
      <protection locked="0"/>
    </xf>
    <xf numFmtId="176" fontId="0" fillId="0" borderId="83" xfId="2" applyNumberFormat="1" applyFont="1" applyBorder="1" applyAlignment="1" applyProtection="1">
      <alignment vertical="center"/>
      <protection locked="0"/>
    </xf>
    <xf numFmtId="176" fontId="0" fillId="0" borderId="84" xfId="2" applyNumberFormat="1" applyFont="1" applyBorder="1" applyAlignment="1" applyProtection="1">
      <alignment vertical="center"/>
      <protection locked="0"/>
    </xf>
    <xf numFmtId="176" fontId="0" fillId="0" borderId="85" xfId="2" applyNumberFormat="1" applyFont="1" applyBorder="1" applyAlignment="1" applyProtection="1">
      <alignment vertical="center"/>
      <protection locked="0"/>
    </xf>
    <xf numFmtId="177" fontId="14" fillId="0" borderId="86" xfId="2" applyNumberFormat="1" applyFont="1" applyBorder="1" applyAlignment="1" applyProtection="1">
      <alignment vertical="center" shrinkToFit="1"/>
      <protection locked="0"/>
    </xf>
    <xf numFmtId="0" fontId="10" fillId="0" borderId="87" xfId="0" applyFont="1" applyBorder="1" applyAlignment="1" applyProtection="1">
      <alignment horizontal="center" vertical="center"/>
      <protection locked="0"/>
    </xf>
    <xf numFmtId="177" fontId="14" fillId="0" borderId="1" xfId="2" applyNumberFormat="1" applyFont="1" applyBorder="1" applyAlignment="1" applyProtection="1">
      <alignment vertical="center" shrinkToFit="1"/>
      <protection locked="0"/>
    </xf>
    <xf numFmtId="0" fontId="10" fillId="0" borderId="79" xfId="0" applyFont="1" applyBorder="1" applyAlignment="1" applyProtection="1">
      <alignment horizontal="center" vertical="center"/>
      <protection locked="0"/>
    </xf>
    <xf numFmtId="0" fontId="0" fillId="0" borderId="79" xfId="0" applyBorder="1" applyAlignment="1" applyProtection="1">
      <alignment vertical="center"/>
      <protection locked="0"/>
    </xf>
    <xf numFmtId="177" fontId="14" fillId="0" borderId="88" xfId="2" applyNumberFormat="1" applyFont="1" applyBorder="1" applyAlignment="1" applyProtection="1">
      <alignment vertical="center" shrinkToFit="1"/>
      <protection locked="0"/>
    </xf>
    <xf numFmtId="177" fontId="14" fillId="0" borderId="89" xfId="2" applyNumberFormat="1" applyFont="1" applyBorder="1" applyAlignment="1" applyProtection="1">
      <alignment vertical="center" shrinkToFit="1"/>
      <protection locked="0"/>
    </xf>
    <xf numFmtId="0" fontId="0" fillId="0" borderId="85" xfId="0" applyBorder="1" applyAlignment="1" applyProtection="1">
      <alignment vertical="center"/>
      <protection locked="0"/>
    </xf>
    <xf numFmtId="176" fontId="14" fillId="0" borderId="86" xfId="2" applyNumberFormat="1" applyFont="1" applyBorder="1" applyAlignment="1" applyProtection="1">
      <alignment vertical="center" shrinkToFit="1"/>
      <protection locked="0"/>
    </xf>
    <xf numFmtId="176" fontId="14" fillId="0" borderId="90" xfId="2" applyNumberFormat="1" applyFont="1" applyBorder="1" applyAlignment="1" applyProtection="1">
      <alignment vertical="center" shrinkToFit="1"/>
      <protection locked="0"/>
    </xf>
    <xf numFmtId="0" fontId="10" fillId="0" borderId="81" xfId="0" applyFont="1" applyBorder="1" applyAlignment="1" applyProtection="1">
      <alignment horizontal="center" vertical="center"/>
      <protection locked="0"/>
    </xf>
    <xf numFmtId="176" fontId="14" fillId="0" borderId="89" xfId="2" applyNumberFormat="1" applyFont="1" applyBorder="1" applyAlignment="1" applyProtection="1">
      <alignment vertical="center" shrinkToFit="1"/>
      <protection locked="0"/>
    </xf>
    <xf numFmtId="0" fontId="0" fillId="7" borderId="0" xfId="0" applyFill="1" applyAlignment="1">
      <alignment horizontal="centerContinuous" vertical="center"/>
    </xf>
    <xf numFmtId="0" fontId="7" fillId="0" borderId="91" xfId="2" applyFont="1" applyBorder="1" applyAlignment="1" applyProtection="1">
      <alignment vertical="center" shrinkToFit="1"/>
      <protection locked="0"/>
    </xf>
    <xf numFmtId="0" fontId="7" fillId="0" borderId="92" xfId="2" applyFont="1" applyBorder="1" applyAlignment="1" applyProtection="1">
      <alignment vertical="center" shrinkToFit="1"/>
      <protection locked="0"/>
    </xf>
    <xf numFmtId="177" fontId="14" fillId="0" borderId="93" xfId="2" applyNumberFormat="1" applyFont="1" applyBorder="1" applyAlignment="1" applyProtection="1">
      <alignment vertical="center" shrinkToFit="1"/>
      <protection locked="0"/>
    </xf>
    <xf numFmtId="0" fontId="10" fillId="0" borderId="80" xfId="0" applyFont="1" applyBorder="1" applyAlignment="1" applyProtection="1">
      <alignment horizontal="center" vertical="center"/>
      <protection locked="0"/>
    </xf>
    <xf numFmtId="0" fontId="7" fillId="0" borderId="94" xfId="2" applyFont="1" applyBorder="1" applyAlignment="1" applyProtection="1">
      <alignment vertical="center" shrinkToFit="1"/>
      <protection locked="0"/>
    </xf>
    <xf numFmtId="177" fontId="14" fillId="0" borderId="90" xfId="2" applyNumberFormat="1" applyFont="1" applyBorder="1" applyAlignment="1" applyProtection="1">
      <alignment vertical="center" shrinkToFit="1"/>
      <protection locked="0"/>
    </xf>
    <xf numFmtId="0" fontId="0" fillId="0" borderId="81" xfId="0" applyBorder="1" applyAlignment="1" applyProtection="1">
      <alignment vertical="center"/>
      <protection locked="0"/>
    </xf>
    <xf numFmtId="177" fontId="14" fillId="0" borderId="95" xfId="2" applyNumberFormat="1" applyFont="1" applyBorder="1" applyAlignment="1" applyProtection="1">
      <alignment vertical="center" shrinkToFit="1"/>
      <protection locked="0"/>
    </xf>
    <xf numFmtId="0" fontId="10" fillId="0" borderId="83" xfId="0" applyFont="1" applyBorder="1" applyAlignment="1" applyProtection="1">
      <alignment horizontal="center" vertical="center"/>
      <protection locked="0"/>
    </xf>
    <xf numFmtId="0" fontId="0" fillId="0" borderId="80" xfId="0" applyBorder="1" applyAlignment="1" applyProtection="1">
      <alignment vertical="center"/>
      <protection locked="0"/>
    </xf>
    <xf numFmtId="0" fontId="14" fillId="0" borderId="96" xfId="2" applyFont="1" applyBorder="1" applyAlignment="1" applyProtection="1">
      <alignment vertical="center" shrinkToFit="1"/>
      <protection locked="0"/>
    </xf>
    <xf numFmtId="0" fontId="14" fillId="0" borderId="97" xfId="2" applyFont="1" applyBorder="1" applyAlignment="1" applyProtection="1">
      <alignment vertical="center" shrinkToFit="1"/>
      <protection locked="0"/>
    </xf>
    <xf numFmtId="0" fontId="14" fillId="0" borderId="98" xfId="2" applyFont="1" applyBorder="1" applyAlignment="1" applyProtection="1">
      <alignment vertical="center" shrinkToFit="1"/>
      <protection locked="0"/>
    </xf>
    <xf numFmtId="56" fontId="14" fillId="0" borderId="99" xfId="2" applyNumberFormat="1" applyFont="1" applyBorder="1" applyAlignment="1" applyProtection="1">
      <alignment horizontal="center" vertical="center" shrinkToFit="1"/>
      <protection locked="0"/>
    </xf>
    <xf numFmtId="56" fontId="14" fillId="0" borderId="100" xfId="2" applyNumberFormat="1" applyFont="1" applyBorder="1" applyAlignment="1" applyProtection="1">
      <alignment horizontal="center" vertical="center" shrinkToFit="1"/>
      <protection locked="0"/>
    </xf>
    <xf numFmtId="56" fontId="14" fillId="0" borderId="101" xfId="2" applyNumberFormat="1" applyFont="1" applyBorder="1" applyAlignment="1" applyProtection="1">
      <alignment horizontal="center" vertical="center" shrinkToFit="1"/>
      <protection locked="0"/>
    </xf>
    <xf numFmtId="56" fontId="14" fillId="0" borderId="102" xfId="2" applyNumberFormat="1" applyFont="1" applyBorder="1" applyAlignment="1" applyProtection="1">
      <alignment horizontal="center" vertical="center" shrinkToFit="1"/>
      <protection locked="0"/>
    </xf>
    <xf numFmtId="56" fontId="14" fillId="0" borderId="103" xfId="2" applyNumberFormat="1" applyFont="1" applyBorder="1" applyAlignment="1" applyProtection="1">
      <alignment horizontal="center" vertical="center" shrinkToFit="1"/>
      <protection locked="0"/>
    </xf>
    <xf numFmtId="0" fontId="14" fillId="0" borderId="103" xfId="2" applyFont="1" applyBorder="1" applyAlignment="1" applyProtection="1">
      <alignment horizontal="center" vertical="center" shrinkToFit="1"/>
      <protection locked="0"/>
    </xf>
    <xf numFmtId="0" fontId="14" fillId="0" borderId="100" xfId="2" applyFont="1" applyBorder="1" applyAlignment="1" applyProtection="1">
      <alignment horizontal="center" vertical="center" shrinkToFit="1"/>
      <protection locked="0"/>
    </xf>
    <xf numFmtId="0" fontId="7" fillId="0" borderId="100" xfId="2" applyFont="1" applyBorder="1" applyAlignment="1" applyProtection="1">
      <alignment horizontal="center" vertical="center"/>
      <protection locked="0"/>
    </xf>
    <xf numFmtId="0" fontId="7" fillId="0" borderId="104" xfId="2" applyFont="1" applyBorder="1" applyAlignment="1" applyProtection="1">
      <alignment horizontal="center" vertical="center"/>
      <protection locked="0"/>
    </xf>
    <xf numFmtId="0" fontId="7" fillId="0" borderId="105" xfId="2" applyFont="1" applyBorder="1" applyAlignment="1" applyProtection="1">
      <alignment horizontal="center" vertical="center"/>
      <protection locked="0"/>
    </xf>
    <xf numFmtId="56" fontId="14" fillId="0" borderId="101" xfId="2" applyNumberFormat="1" applyFont="1" applyBorder="1" applyAlignment="1" applyProtection="1">
      <alignment horizontal="center" vertical="center"/>
      <protection locked="0"/>
    </xf>
    <xf numFmtId="56" fontId="14" fillId="0" borderId="103" xfId="2" applyNumberFormat="1" applyFont="1" applyBorder="1" applyAlignment="1" applyProtection="1">
      <alignment horizontal="center" vertical="center"/>
      <protection locked="0"/>
    </xf>
    <xf numFmtId="56" fontId="14" fillId="0" borderId="104" xfId="2" applyNumberFormat="1" applyFont="1" applyBorder="1" applyAlignment="1" applyProtection="1">
      <alignment horizontal="center" vertical="center"/>
      <protection locked="0"/>
    </xf>
    <xf numFmtId="56" fontId="14" fillId="0" borderId="105" xfId="2" applyNumberFormat="1" applyFont="1" applyBorder="1" applyAlignment="1" applyProtection="1">
      <alignment horizontal="center" vertical="center"/>
      <protection locked="0"/>
    </xf>
    <xf numFmtId="0" fontId="0" fillId="14" borderId="0" xfId="0" applyFill="1" applyAlignment="1">
      <alignment horizontal="left" indent="1"/>
    </xf>
    <xf numFmtId="0" fontId="0" fillId="14" borderId="0" xfId="0" applyFill="1" applyAlignment="1">
      <alignment horizontal="left" vertical="center" indent="1"/>
    </xf>
    <xf numFmtId="0" fontId="0" fillId="6" borderId="0" xfId="0" applyFill="1" applyAlignment="1">
      <alignment horizontal="left" vertical="center" indent="1"/>
    </xf>
    <xf numFmtId="0" fontId="14" fillId="0" borderId="94" xfId="2" applyFont="1" applyBorder="1" applyAlignment="1" applyProtection="1">
      <alignment vertical="center" shrinkToFit="1"/>
      <protection locked="0"/>
    </xf>
    <xf numFmtId="0" fontId="14" fillId="0" borderId="137" xfId="2" applyFont="1" applyBorder="1" applyAlignment="1" applyProtection="1">
      <alignment vertical="center" shrinkToFit="1"/>
      <protection locked="0"/>
    </xf>
    <xf numFmtId="0" fontId="19" fillId="2" borderId="8" xfId="2" applyFont="1" applyFill="1" applyBorder="1" applyAlignment="1">
      <alignment horizontal="center" vertical="center"/>
    </xf>
    <xf numFmtId="0" fontId="19" fillId="7" borderId="0" xfId="2" applyFont="1" applyFill="1" applyAlignment="1">
      <alignment horizontal="center" vertical="center"/>
    </xf>
    <xf numFmtId="0" fontId="19" fillId="0" borderId="9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 shrinkToFit="1"/>
    </xf>
    <xf numFmtId="0" fontId="19" fillId="0" borderId="15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7" borderId="0" xfId="2" applyFont="1" applyFill="1" applyAlignment="1">
      <alignment vertical="center"/>
    </xf>
    <xf numFmtId="0" fontId="21" fillId="7" borderId="0" xfId="2" applyFont="1" applyFill="1" applyAlignment="1">
      <alignment vertical="center"/>
    </xf>
    <xf numFmtId="0" fontId="19" fillId="7" borderId="0" xfId="2" applyFont="1" applyFill="1" applyAlignment="1">
      <alignment horizontal="left" vertical="center" indent="1"/>
    </xf>
    <xf numFmtId="178" fontId="19" fillId="0" borderId="19" xfId="2" applyNumberFormat="1" applyFont="1" applyBorder="1" applyAlignment="1">
      <alignment vertical="center" shrinkToFit="1"/>
    </xf>
    <xf numFmtId="178" fontId="19" fillId="0" borderId="20" xfId="2" applyNumberFormat="1" applyFont="1" applyBorder="1" applyAlignment="1">
      <alignment vertical="center" shrinkToFit="1"/>
    </xf>
    <xf numFmtId="178" fontId="19" fillId="0" borderId="52" xfId="2" applyNumberFormat="1" applyFont="1" applyBorder="1" applyAlignment="1">
      <alignment horizontal="center" vertical="center" shrinkToFit="1"/>
    </xf>
    <xf numFmtId="178" fontId="19" fillId="0" borderId="22" xfId="2" applyNumberFormat="1" applyFont="1" applyBorder="1" applyAlignment="1">
      <alignment vertical="center" shrinkToFit="1"/>
    </xf>
    <xf numFmtId="178" fontId="19" fillId="0" borderId="24" xfId="2" applyNumberFormat="1" applyFont="1" applyBorder="1" applyAlignment="1">
      <alignment vertical="center" shrinkToFit="1"/>
    </xf>
    <xf numFmtId="178" fontId="19" fillId="0" borderId="25" xfId="2" applyNumberFormat="1" applyFont="1" applyBorder="1" applyAlignment="1">
      <alignment vertical="center" shrinkToFit="1"/>
    </xf>
    <xf numFmtId="178" fontId="19" fillId="0" borderId="53" xfId="2" applyNumberFormat="1" applyFont="1" applyBorder="1" applyAlignment="1">
      <alignment horizontal="center" vertical="center" shrinkToFit="1"/>
    </xf>
    <xf numFmtId="178" fontId="19" fillId="0" borderId="27" xfId="2" applyNumberFormat="1" applyFont="1" applyBorder="1" applyAlignment="1">
      <alignment vertical="center" shrinkToFit="1"/>
    </xf>
    <xf numFmtId="178" fontId="19" fillId="0" borderId="46" xfId="2" applyNumberFormat="1" applyFont="1" applyBorder="1" applyAlignment="1">
      <alignment vertical="center" shrinkToFit="1"/>
    </xf>
    <xf numFmtId="178" fontId="19" fillId="0" borderId="47" xfId="2" applyNumberFormat="1" applyFont="1" applyBorder="1" applyAlignment="1">
      <alignment vertical="center" shrinkToFit="1"/>
    </xf>
    <xf numFmtId="178" fontId="19" fillId="0" borderId="34" xfId="2" applyNumberFormat="1" applyFont="1" applyBorder="1" applyAlignment="1">
      <alignment vertical="center" shrinkToFit="1"/>
    </xf>
    <xf numFmtId="178" fontId="19" fillId="0" borderId="35" xfId="2" applyNumberFormat="1" applyFont="1" applyBorder="1" applyAlignment="1">
      <alignment vertical="center" shrinkToFit="1"/>
    </xf>
    <xf numFmtId="178" fontId="19" fillId="0" borderId="55" xfId="2" applyNumberFormat="1" applyFont="1" applyBorder="1" applyAlignment="1">
      <alignment horizontal="center" vertical="center" shrinkToFit="1"/>
    </xf>
    <xf numFmtId="178" fontId="19" fillId="0" borderId="36" xfId="2" applyNumberFormat="1" applyFont="1" applyBorder="1" applyAlignment="1">
      <alignment vertical="center" shrinkToFit="1"/>
    </xf>
    <xf numFmtId="178" fontId="19" fillId="0" borderId="50" xfId="2" applyNumberFormat="1" applyFont="1" applyBorder="1" applyAlignment="1">
      <alignment vertical="center" shrinkToFit="1"/>
    </xf>
    <xf numFmtId="178" fontId="19" fillId="0" borderId="51" xfId="2" applyNumberFormat="1" applyFont="1" applyBorder="1" applyAlignment="1">
      <alignment vertical="center" shrinkToFit="1"/>
    </xf>
    <xf numFmtId="178" fontId="19" fillId="0" borderId="56" xfId="2" applyNumberFormat="1" applyFont="1" applyBorder="1" applyAlignment="1">
      <alignment horizontal="center" vertical="center" shrinkToFit="1"/>
    </xf>
    <xf numFmtId="178" fontId="19" fillId="0" borderId="48" xfId="2" applyNumberFormat="1" applyFont="1" applyBorder="1" applyAlignment="1">
      <alignment vertical="center" shrinkToFit="1"/>
    </xf>
    <xf numFmtId="178" fontId="19" fillId="0" borderId="49" xfId="2" applyNumberFormat="1" applyFont="1" applyBorder="1" applyAlignment="1">
      <alignment vertical="center" shrinkToFit="1"/>
    </xf>
    <xf numFmtId="0" fontId="19" fillId="7" borderId="0" xfId="2" applyFont="1" applyFill="1" applyAlignment="1">
      <alignment horizontal="centerContinuous" vertical="center"/>
    </xf>
    <xf numFmtId="0" fontId="19" fillId="0" borderId="0" xfId="2" applyFont="1" applyAlignment="1">
      <alignment vertical="center"/>
    </xf>
    <xf numFmtId="0" fontId="16" fillId="7" borderId="0" xfId="2" applyFont="1" applyFill="1" applyAlignment="1">
      <alignment vertical="center"/>
    </xf>
    <xf numFmtId="0" fontId="15" fillId="20" borderId="0" xfId="0" applyFont="1" applyFill="1" applyAlignment="1">
      <alignment horizontal="left" vertical="center" indent="1"/>
    </xf>
    <xf numFmtId="0" fontId="0" fillId="20" borderId="0" xfId="0" applyFill="1" applyAlignment="1">
      <alignment horizontal="left" vertical="center" indent="1"/>
    </xf>
    <xf numFmtId="0" fontId="0" fillId="20" borderId="0" xfId="0" applyFill="1" applyAlignment="1">
      <alignment horizontal="center" vertical="center"/>
    </xf>
    <xf numFmtId="0" fontId="0" fillId="20" borderId="0" xfId="0" applyFill="1" applyAlignment="1">
      <alignment horizontal="left" indent="1"/>
    </xf>
    <xf numFmtId="0" fontId="0" fillId="20" borderId="0" xfId="0" applyFill="1" applyAlignment="1">
      <alignment horizontal="centerContinuous" vertical="center"/>
    </xf>
    <xf numFmtId="0" fontId="0" fillId="21" borderId="0" xfId="0" applyFill="1" applyAlignment="1">
      <alignment horizontal="left" vertical="center" indent="1"/>
    </xf>
    <xf numFmtId="0" fontId="0" fillId="20" borderId="0" xfId="0" applyFill="1"/>
    <xf numFmtId="0" fontId="0" fillId="15" borderId="138" xfId="0" applyFill="1" applyBorder="1" applyAlignment="1">
      <alignment horizontal="left" vertical="center"/>
    </xf>
    <xf numFmtId="0" fontId="16" fillId="20" borderId="0" xfId="0" applyFont="1" applyFill="1" applyAlignment="1">
      <alignment vertical="center"/>
    </xf>
    <xf numFmtId="0" fontId="0" fillId="20" borderId="0" xfId="0" applyFill="1" applyAlignment="1">
      <alignment vertical="center"/>
    </xf>
    <xf numFmtId="0" fontId="0" fillId="21" borderId="0" xfId="0" applyFill="1" applyAlignment="1">
      <alignment vertical="center"/>
    </xf>
    <xf numFmtId="0" fontId="0" fillId="21" borderId="0" xfId="0" applyFill="1"/>
    <xf numFmtId="0" fontId="19" fillId="24" borderId="11" xfId="2" applyFont="1" applyFill="1" applyBorder="1" applyAlignment="1">
      <alignment horizontal="center" vertical="center"/>
    </xf>
    <xf numFmtId="0" fontId="19" fillId="24" borderId="12" xfId="2" applyFont="1" applyFill="1" applyBorder="1" applyAlignment="1">
      <alignment horizontal="center" vertical="center"/>
    </xf>
    <xf numFmtId="0" fontId="19" fillId="24" borderId="13" xfId="2" applyFont="1" applyFill="1" applyBorder="1" applyAlignment="1">
      <alignment horizontal="center" vertical="center"/>
    </xf>
    <xf numFmtId="0" fontId="19" fillId="20" borderId="14" xfId="2" applyFont="1" applyFill="1" applyBorder="1" applyAlignment="1">
      <alignment horizontal="center" vertical="center"/>
    </xf>
    <xf numFmtId="178" fontId="19" fillId="25" borderId="21" xfId="2" applyNumberFormat="1" applyFont="1" applyFill="1" applyBorder="1" applyAlignment="1">
      <alignment vertical="center" shrinkToFit="1"/>
    </xf>
    <xf numFmtId="178" fontId="19" fillId="25" borderId="26" xfId="2" applyNumberFormat="1" applyFont="1" applyFill="1" applyBorder="1" applyAlignment="1">
      <alignment vertical="center" shrinkToFit="1"/>
    </xf>
    <xf numFmtId="0" fontId="20" fillId="25" borderId="37" xfId="2" applyFont="1" applyFill="1" applyBorder="1" applyAlignment="1">
      <alignment horizontal="center" vertical="center" shrinkToFit="1"/>
    </xf>
    <xf numFmtId="178" fontId="19" fillId="25" borderId="38" xfId="2" applyNumberFormat="1" applyFont="1" applyFill="1" applyBorder="1" applyAlignment="1">
      <alignment vertical="center" shrinkToFit="1"/>
    </xf>
    <xf numFmtId="178" fontId="19" fillId="25" borderId="3" xfId="2" applyNumberFormat="1" applyFont="1" applyFill="1" applyBorder="1" applyAlignment="1">
      <alignment vertical="center" shrinkToFit="1"/>
    </xf>
    <xf numFmtId="178" fontId="19" fillId="25" borderId="39" xfId="2" applyNumberFormat="1" applyFont="1" applyFill="1" applyBorder="1" applyAlignment="1">
      <alignment vertical="center" shrinkToFit="1"/>
    </xf>
    <xf numFmtId="178" fontId="19" fillId="25" borderId="58" xfId="2" applyNumberFormat="1" applyFont="1" applyFill="1" applyBorder="1" applyAlignment="1">
      <alignment horizontal="center" vertical="center" shrinkToFit="1"/>
    </xf>
    <xf numFmtId="178" fontId="19" fillId="25" borderId="74" xfId="2" applyNumberFormat="1" applyFont="1" applyFill="1" applyBorder="1" applyAlignment="1">
      <alignment vertical="center" shrinkToFit="1"/>
    </xf>
    <xf numFmtId="178" fontId="19" fillId="25" borderId="75" xfId="2" applyNumberFormat="1" applyFont="1" applyFill="1" applyBorder="1" applyAlignment="1">
      <alignment vertical="center" shrinkToFit="1"/>
    </xf>
    <xf numFmtId="178" fontId="19" fillId="27" borderId="57" xfId="2" applyNumberFormat="1" applyFont="1" applyFill="1" applyBorder="1" applyAlignment="1">
      <alignment horizontal="center" vertical="center" shrinkToFit="1"/>
    </xf>
    <xf numFmtId="178" fontId="19" fillId="27" borderId="45" xfId="2" applyNumberFormat="1" applyFont="1" applyFill="1" applyBorder="1" applyAlignment="1">
      <alignment vertical="center" shrinkToFit="1"/>
    </xf>
    <xf numFmtId="178" fontId="19" fillId="27" borderId="72" xfId="2" applyNumberFormat="1" applyFont="1" applyFill="1" applyBorder="1" applyAlignment="1">
      <alignment vertical="center" shrinkToFit="1"/>
    </xf>
    <xf numFmtId="178" fontId="19" fillId="27" borderId="73" xfId="2" applyNumberFormat="1" applyFont="1" applyFill="1" applyBorder="1" applyAlignment="1">
      <alignment vertical="center" shrinkToFit="1"/>
    </xf>
    <xf numFmtId="0" fontId="19" fillId="28" borderId="44" xfId="2" applyFont="1" applyFill="1" applyBorder="1" applyAlignment="1">
      <alignment horizontal="center" vertical="center" shrinkToFit="1"/>
    </xf>
    <xf numFmtId="0" fontId="24" fillId="26" borderId="23" xfId="2" applyFont="1" applyFill="1" applyBorder="1" applyAlignment="1">
      <alignment horizontal="center" vertical="center" shrinkToFit="1"/>
    </xf>
    <xf numFmtId="0" fontId="24" fillId="19" borderId="23" xfId="2" applyFont="1" applyFill="1" applyBorder="1" applyAlignment="1">
      <alignment horizontal="center" vertical="center" shrinkToFit="1"/>
    </xf>
    <xf numFmtId="178" fontId="24" fillId="27" borderId="29" xfId="2" applyNumberFormat="1" applyFont="1" applyFill="1" applyBorder="1" applyAlignment="1">
      <alignment vertical="center" shrinkToFit="1"/>
    </xf>
    <xf numFmtId="178" fontId="24" fillId="27" borderId="30" xfId="2" applyNumberFormat="1" applyFont="1" applyFill="1" applyBorder="1" applyAlignment="1">
      <alignment vertical="center" shrinkToFit="1"/>
    </xf>
    <xf numFmtId="0" fontId="7" fillId="29" borderId="44" xfId="2" applyFont="1" applyFill="1" applyBorder="1" applyAlignment="1">
      <alignment horizontal="center" vertical="center" shrinkToFit="1"/>
    </xf>
    <xf numFmtId="0" fontId="7" fillId="29" borderId="38" xfId="2" applyFont="1" applyFill="1" applyBorder="1" applyAlignment="1">
      <alignment horizontal="center" vertical="center" shrinkToFit="1"/>
    </xf>
    <xf numFmtId="0" fontId="7" fillId="29" borderId="37" xfId="2" applyFont="1" applyFill="1" applyBorder="1" applyAlignment="1">
      <alignment horizontal="center" vertical="center" shrinkToFit="1"/>
    </xf>
    <xf numFmtId="177" fontId="11" fillId="29" borderId="40" xfId="2" applyNumberFormat="1" applyFont="1" applyFill="1" applyBorder="1" applyAlignment="1">
      <alignment vertical="center" shrinkToFit="1"/>
    </xf>
    <xf numFmtId="0" fontId="0" fillId="29" borderId="3" xfId="0" applyFill="1" applyBorder="1" applyAlignment="1">
      <alignment vertical="center"/>
    </xf>
    <xf numFmtId="176" fontId="14" fillId="29" borderId="40" xfId="2" applyNumberFormat="1" applyFont="1" applyFill="1" applyBorder="1" applyAlignment="1">
      <alignment vertical="center"/>
    </xf>
    <xf numFmtId="0" fontId="0" fillId="11" borderId="82" xfId="0" applyFill="1" applyBorder="1" applyAlignment="1" applyProtection="1">
      <alignment horizontal="left" vertical="center" indent="1"/>
      <protection locked="0"/>
    </xf>
    <xf numFmtId="176" fontId="0" fillId="0" borderId="153" xfId="2" applyNumberFormat="1" applyFont="1" applyBorder="1" applyAlignment="1" applyProtection="1">
      <alignment vertical="center"/>
      <protection locked="0"/>
    </xf>
    <xf numFmtId="176" fontId="0" fillId="0" borderId="162" xfId="2" applyNumberFormat="1" applyFont="1" applyBorder="1" applyAlignment="1" applyProtection="1">
      <alignment vertical="center"/>
      <protection locked="0"/>
    </xf>
    <xf numFmtId="176" fontId="0" fillId="0" borderId="3" xfId="2" applyNumberFormat="1" applyFont="1" applyBorder="1" applyAlignment="1" applyProtection="1">
      <alignment vertical="center"/>
      <protection locked="0"/>
    </xf>
    <xf numFmtId="176" fontId="0" fillId="0" borderId="164" xfId="2" applyNumberFormat="1" applyFont="1" applyBorder="1" applyAlignment="1" applyProtection="1">
      <alignment vertical="center"/>
      <protection locked="0"/>
    </xf>
    <xf numFmtId="176" fontId="0" fillId="0" borderId="168" xfId="2" applyNumberFormat="1" applyFont="1" applyBorder="1" applyAlignment="1" applyProtection="1">
      <alignment vertical="center"/>
      <protection locked="0"/>
    </xf>
    <xf numFmtId="176" fontId="0" fillId="0" borderId="169" xfId="2" applyNumberFormat="1" applyFont="1" applyBorder="1" applyAlignment="1" applyProtection="1">
      <alignment vertical="center"/>
      <protection locked="0"/>
    </xf>
    <xf numFmtId="176" fontId="0" fillId="0" borderId="76" xfId="2" applyNumberFormat="1" applyFont="1" applyBorder="1" applyAlignment="1" applyProtection="1">
      <alignment vertical="center"/>
      <protection locked="0"/>
    </xf>
    <xf numFmtId="0" fontId="20" fillId="27" borderId="37" xfId="2" applyFont="1" applyFill="1" applyBorder="1" applyAlignment="1">
      <alignment horizontal="center" vertical="center" shrinkToFit="1"/>
    </xf>
    <xf numFmtId="0" fontId="24" fillId="19" borderId="33" xfId="2" applyFont="1" applyFill="1" applyBorder="1" applyAlignment="1">
      <alignment horizontal="center" vertical="center" shrinkToFit="1"/>
    </xf>
    <xf numFmtId="0" fontId="24" fillId="30" borderId="23" xfId="2" applyFont="1" applyFill="1" applyBorder="1" applyAlignment="1">
      <alignment horizontal="center" vertical="center" shrinkToFit="1"/>
    </xf>
    <xf numFmtId="0" fontId="24" fillId="30" borderId="18" xfId="2" applyFont="1" applyFill="1" applyBorder="1" applyAlignment="1">
      <alignment horizontal="center" vertical="center" shrinkToFit="1"/>
    </xf>
    <xf numFmtId="0" fontId="24" fillId="30" borderId="173" xfId="2" applyFont="1" applyFill="1" applyBorder="1" applyAlignment="1">
      <alignment horizontal="center" vertical="center" shrinkToFit="1"/>
    </xf>
    <xf numFmtId="0" fontId="24" fillId="30" borderId="174" xfId="2" applyFont="1" applyFill="1" applyBorder="1" applyAlignment="1">
      <alignment horizontal="center" vertical="center" shrinkToFit="1"/>
    </xf>
    <xf numFmtId="0" fontId="24" fillId="19" borderId="172" xfId="2" applyFont="1" applyFill="1" applyBorder="1" applyAlignment="1">
      <alignment horizontal="center" vertical="center" shrinkToFit="1"/>
    </xf>
    <xf numFmtId="178" fontId="19" fillId="0" borderId="175" xfId="2" applyNumberFormat="1" applyFont="1" applyBorder="1" applyAlignment="1">
      <alignment vertical="center" shrinkToFit="1"/>
    </xf>
    <xf numFmtId="178" fontId="19" fillId="0" borderId="176" xfId="2" applyNumberFormat="1" applyFont="1" applyBorder="1" applyAlignment="1">
      <alignment vertical="center" shrinkToFit="1"/>
    </xf>
    <xf numFmtId="0" fontId="24" fillId="26" borderId="173" xfId="2" applyFont="1" applyFill="1" applyBorder="1" applyAlignment="1">
      <alignment horizontal="center" vertical="center" shrinkToFit="1"/>
    </xf>
    <xf numFmtId="178" fontId="19" fillId="0" borderId="177" xfId="2" applyNumberFormat="1" applyFont="1" applyBorder="1" applyAlignment="1">
      <alignment vertical="center" shrinkToFit="1"/>
    </xf>
    <xf numFmtId="0" fontId="24" fillId="26" borderId="174" xfId="2" applyFont="1" applyFill="1" applyBorder="1" applyAlignment="1">
      <alignment horizontal="center" vertical="center" shrinkToFit="1"/>
    </xf>
    <xf numFmtId="178" fontId="19" fillId="0" borderId="178" xfId="2" applyNumberFormat="1" applyFont="1" applyBorder="1" applyAlignment="1">
      <alignment vertical="center" shrinkToFit="1"/>
    </xf>
    <xf numFmtId="0" fontId="24" fillId="30" borderId="172" xfId="2" applyFont="1" applyFill="1" applyBorder="1" applyAlignment="1">
      <alignment horizontal="center" vertical="center" shrinkToFit="1"/>
    </xf>
    <xf numFmtId="176" fontId="12" fillId="0" borderId="79" xfId="2" applyNumberFormat="1" applyFont="1" applyBorder="1" applyAlignment="1" applyProtection="1">
      <alignment vertical="center"/>
      <protection locked="0"/>
    </xf>
    <xf numFmtId="178" fontId="19" fillId="0" borderId="179" xfId="2" applyNumberFormat="1" applyFont="1" applyBorder="1" applyAlignment="1">
      <alignment vertical="center" shrinkToFit="1"/>
    </xf>
    <xf numFmtId="178" fontId="19" fillId="0" borderId="180" xfId="2" applyNumberFormat="1" applyFont="1" applyBorder="1" applyAlignment="1">
      <alignment vertical="center" shrinkToFit="1"/>
    </xf>
    <xf numFmtId="178" fontId="19" fillId="0" borderId="181" xfId="2" applyNumberFormat="1" applyFont="1" applyBorder="1" applyAlignment="1">
      <alignment vertical="center" shrinkToFit="1"/>
    </xf>
    <xf numFmtId="0" fontId="0" fillId="0" borderId="191" xfId="0" applyBorder="1" applyAlignment="1" applyProtection="1">
      <alignment horizontal="left" vertical="center" indent="1"/>
      <protection locked="0"/>
    </xf>
    <xf numFmtId="0" fontId="0" fillId="5" borderId="61" xfId="0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0" fillId="5" borderId="67" xfId="0" applyFill="1" applyBorder="1" applyAlignment="1">
      <alignment horizontal="center" vertical="center"/>
    </xf>
    <xf numFmtId="0" fontId="24" fillId="31" borderId="18" xfId="2" applyFont="1" applyFill="1" applyBorder="1" applyAlignment="1">
      <alignment horizontal="center" vertical="center" shrinkToFit="1"/>
    </xf>
    <xf numFmtId="0" fontId="24" fillId="31" borderId="23" xfId="2" applyFont="1" applyFill="1" applyBorder="1" applyAlignment="1">
      <alignment horizontal="center" vertical="center" shrinkToFit="1"/>
    </xf>
    <xf numFmtId="0" fontId="24" fillId="10" borderId="28" xfId="2" applyFont="1" applyFill="1" applyBorder="1" applyAlignment="1">
      <alignment horizontal="center" vertical="center" shrinkToFit="1"/>
    </xf>
    <xf numFmtId="178" fontId="24" fillId="10" borderId="29" xfId="2" applyNumberFormat="1" applyFont="1" applyFill="1" applyBorder="1" applyAlignment="1">
      <alignment vertical="center" shrinkToFit="1"/>
    </xf>
    <xf numFmtId="178" fontId="24" fillId="10" borderId="30" xfId="2" applyNumberFormat="1" applyFont="1" applyFill="1" applyBorder="1" applyAlignment="1">
      <alignment vertical="center" shrinkToFit="1"/>
    </xf>
    <xf numFmtId="178" fontId="19" fillId="10" borderId="54" xfId="2" applyNumberFormat="1" applyFont="1" applyFill="1" applyBorder="1" applyAlignment="1">
      <alignment horizontal="center" vertical="center" shrinkToFit="1"/>
    </xf>
    <xf numFmtId="178" fontId="24" fillId="10" borderId="32" xfId="2" applyNumberFormat="1" applyFont="1" applyFill="1" applyBorder="1" applyAlignment="1">
      <alignment vertical="center" shrinkToFit="1"/>
    </xf>
    <xf numFmtId="0" fontId="19" fillId="20" borderId="0" xfId="2" applyFont="1" applyFill="1" applyAlignment="1">
      <alignment vertical="center"/>
    </xf>
    <xf numFmtId="0" fontId="19" fillId="32" borderId="0" xfId="2" applyFont="1" applyFill="1" applyAlignment="1">
      <alignment vertical="center"/>
    </xf>
    <xf numFmtId="0" fontId="19" fillId="34" borderId="0" xfId="2" applyFont="1" applyFill="1" applyAlignment="1">
      <alignment vertical="center"/>
    </xf>
    <xf numFmtId="0" fontId="19" fillId="36" borderId="0" xfId="2" applyFont="1" applyFill="1" applyAlignment="1">
      <alignment vertical="center"/>
    </xf>
    <xf numFmtId="0" fontId="19" fillId="24" borderId="201" xfId="2" applyFont="1" applyFill="1" applyBorder="1" applyAlignment="1">
      <alignment horizontal="center" vertical="center"/>
    </xf>
    <xf numFmtId="178" fontId="24" fillId="10" borderId="204" xfId="2" applyNumberFormat="1" applyFont="1" applyFill="1" applyBorder="1" applyAlignment="1">
      <alignment vertical="center" shrinkToFit="1"/>
    </xf>
    <xf numFmtId="178" fontId="24" fillId="27" borderId="204" xfId="2" applyNumberFormat="1" applyFont="1" applyFill="1" applyBorder="1" applyAlignment="1">
      <alignment vertical="center" shrinkToFit="1"/>
    </xf>
    <xf numFmtId="178" fontId="19" fillId="21" borderId="202" xfId="2" applyNumberFormat="1" applyFont="1" applyFill="1" applyBorder="1" applyAlignment="1">
      <alignment vertical="center" shrinkToFit="1"/>
    </xf>
    <xf numFmtId="178" fontId="19" fillId="21" borderId="205" xfId="2" applyNumberFormat="1" applyFont="1" applyFill="1" applyBorder="1" applyAlignment="1">
      <alignment vertical="center" shrinkToFit="1"/>
    </xf>
    <xf numFmtId="178" fontId="19" fillId="21" borderId="203" xfId="2" applyNumberFormat="1" applyFont="1" applyFill="1" applyBorder="1" applyAlignment="1">
      <alignment vertical="center" shrinkToFit="1"/>
    </xf>
    <xf numFmtId="178" fontId="19" fillId="21" borderId="206" xfId="2" applyNumberFormat="1" applyFont="1" applyFill="1" applyBorder="1" applyAlignment="1">
      <alignment vertical="center" shrinkToFit="1"/>
    </xf>
    <xf numFmtId="178" fontId="19" fillId="21" borderId="207" xfId="2" applyNumberFormat="1" applyFont="1" applyFill="1" applyBorder="1" applyAlignment="1">
      <alignment vertical="center" shrinkToFit="1"/>
    </xf>
    <xf numFmtId="178" fontId="19" fillId="21" borderId="208" xfId="2" applyNumberFormat="1" applyFont="1" applyFill="1" applyBorder="1" applyAlignment="1">
      <alignment vertical="center" shrinkToFit="1"/>
    </xf>
    <xf numFmtId="178" fontId="19" fillId="10" borderId="31" xfId="2" applyNumberFormat="1" applyFont="1" applyFill="1" applyBorder="1" applyAlignment="1">
      <alignment vertical="center" shrinkToFit="1"/>
    </xf>
    <xf numFmtId="178" fontId="19" fillId="0" borderId="209" xfId="2" applyNumberFormat="1" applyFont="1" applyBorder="1" applyAlignment="1">
      <alignment vertical="center" shrinkToFit="1"/>
    </xf>
    <xf numFmtId="178" fontId="19" fillId="0" borderId="210" xfId="2" applyNumberFormat="1" applyFont="1" applyBorder="1" applyAlignment="1">
      <alignment vertical="center" shrinkToFit="1"/>
    </xf>
    <xf numFmtId="178" fontId="19" fillId="0" borderId="211" xfId="2" applyNumberFormat="1" applyFont="1" applyBorder="1" applyAlignment="1">
      <alignment vertical="center" shrinkToFit="1"/>
    </xf>
    <xf numFmtId="178" fontId="19" fillId="27" borderId="212" xfId="2" applyNumberFormat="1" applyFont="1" applyFill="1" applyBorder="1" applyAlignment="1">
      <alignment vertical="center" shrinkToFit="1"/>
    </xf>
    <xf numFmtId="0" fontId="19" fillId="38" borderId="16" xfId="2" applyFont="1" applyFill="1" applyBorder="1" applyAlignment="1" applyProtection="1">
      <alignment horizontal="center" vertical="center"/>
      <protection locked="0"/>
    </xf>
    <xf numFmtId="0" fontId="19" fillId="38" borderId="17" xfId="2" applyFont="1" applyFill="1" applyBorder="1" applyAlignment="1" applyProtection="1">
      <alignment horizontal="center" vertical="center"/>
      <protection locked="0"/>
    </xf>
    <xf numFmtId="0" fontId="0" fillId="23" borderId="138" xfId="0" applyFill="1" applyBorder="1" applyAlignment="1" applyProtection="1">
      <alignment horizontal="left" vertical="center" indent="1"/>
      <protection locked="0"/>
    </xf>
    <xf numFmtId="0" fontId="12" fillId="20" borderId="0" xfId="2" applyFont="1" applyFill="1" applyAlignment="1">
      <alignment vertical="center"/>
    </xf>
    <xf numFmtId="176" fontId="12" fillId="10" borderId="3" xfId="2" applyNumberFormat="1" applyFont="1" applyFill="1" applyBorder="1" applyAlignment="1">
      <alignment vertical="center"/>
    </xf>
    <xf numFmtId="0" fontId="12" fillId="9" borderId="4" xfId="2" applyFont="1" applyFill="1" applyBorder="1" applyAlignment="1">
      <alignment horizontal="left" vertical="center" indent="1" shrinkToFit="1"/>
    </xf>
    <xf numFmtId="0" fontId="12" fillId="11" borderId="182" xfId="2" applyFont="1" applyFill="1" applyBorder="1" applyAlignment="1">
      <alignment horizontal="left" vertical="center" indent="1"/>
    </xf>
    <xf numFmtId="0" fontId="12" fillId="11" borderId="184" xfId="2" applyFont="1" applyFill="1" applyBorder="1" applyAlignment="1">
      <alignment horizontal="left" vertical="center" indent="1"/>
    </xf>
    <xf numFmtId="0" fontId="12" fillId="9" borderId="152" xfId="2" applyFont="1" applyFill="1" applyBorder="1" applyAlignment="1">
      <alignment horizontal="left" vertical="center" indent="1" shrinkToFit="1"/>
    </xf>
    <xf numFmtId="0" fontId="6" fillId="19" borderId="150" xfId="2" applyFont="1" applyFill="1" applyBorder="1" applyAlignment="1">
      <alignment horizontal="center" vertical="center" shrinkToFit="1"/>
    </xf>
    <xf numFmtId="176" fontId="0" fillId="4" borderId="151" xfId="2" applyNumberFormat="1" applyFont="1" applyFill="1" applyBorder="1" applyAlignment="1">
      <alignment vertical="center"/>
    </xf>
    <xf numFmtId="0" fontId="12" fillId="9" borderId="158" xfId="2" applyFont="1" applyFill="1" applyBorder="1" applyAlignment="1">
      <alignment horizontal="left" vertical="center" indent="1" shrinkToFit="1"/>
    </xf>
    <xf numFmtId="0" fontId="12" fillId="9" borderId="170" xfId="2" applyFont="1" applyFill="1" applyBorder="1" applyAlignment="1">
      <alignment horizontal="left" vertical="center" indent="1" shrinkToFit="1"/>
    </xf>
    <xf numFmtId="0" fontId="12" fillId="9" borderId="159" xfId="2" applyFont="1" applyFill="1" applyBorder="1" applyAlignment="1">
      <alignment horizontal="left" vertical="center" indent="1" shrinkToFit="1"/>
    </xf>
    <xf numFmtId="0" fontId="12" fillId="9" borderId="171" xfId="2" applyFont="1" applyFill="1" applyBorder="1" applyAlignment="1">
      <alignment horizontal="left" vertical="center" indent="1" shrinkToFit="1"/>
    </xf>
    <xf numFmtId="0" fontId="12" fillId="9" borderId="144" xfId="2" applyFont="1" applyFill="1" applyBorder="1" applyAlignment="1">
      <alignment horizontal="left" vertical="center" indent="1" shrinkToFit="1"/>
    </xf>
    <xf numFmtId="0" fontId="12" fillId="9" borderId="37" xfId="2" applyFont="1" applyFill="1" applyBorder="1" applyAlignment="1">
      <alignment horizontal="left" vertical="center" indent="1" shrinkToFit="1"/>
    </xf>
    <xf numFmtId="0" fontId="12" fillId="11" borderId="187" xfId="2" applyFont="1" applyFill="1" applyBorder="1" applyAlignment="1">
      <alignment horizontal="left" vertical="center" indent="1"/>
    </xf>
    <xf numFmtId="176" fontId="12" fillId="12" borderId="6" xfId="2" applyNumberFormat="1" applyFont="1" applyFill="1" applyBorder="1" applyAlignment="1">
      <alignment vertical="center"/>
    </xf>
    <xf numFmtId="0" fontId="0" fillId="11" borderId="195" xfId="2" applyFont="1" applyFill="1" applyBorder="1" applyAlignment="1">
      <alignment horizontal="center" vertical="center"/>
    </xf>
    <xf numFmtId="176" fontId="12" fillId="13" borderId="7" xfId="2" applyNumberFormat="1" applyFont="1" applyFill="1" applyBorder="1" applyAlignment="1">
      <alignment vertical="center"/>
    </xf>
    <xf numFmtId="0" fontId="23" fillId="11" borderId="198" xfId="2" applyFont="1" applyFill="1" applyBorder="1" applyAlignment="1">
      <alignment horizontal="center" vertical="center"/>
    </xf>
    <xf numFmtId="0" fontId="12" fillId="20" borderId="0" xfId="2" applyFont="1" applyFill="1" applyAlignment="1">
      <alignment vertical="center" shrinkToFit="1"/>
    </xf>
    <xf numFmtId="0" fontId="0" fillId="9" borderId="83" xfId="0" applyFill="1" applyBorder="1" applyAlignment="1" applyProtection="1">
      <alignment horizontal="left" vertical="center" indent="1"/>
      <protection locked="0"/>
    </xf>
    <xf numFmtId="0" fontId="0" fillId="9" borderId="79" xfId="0" applyFill="1" applyBorder="1" applyAlignment="1" applyProtection="1">
      <alignment horizontal="left" vertical="center" indent="1"/>
      <protection locked="0"/>
    </xf>
    <xf numFmtId="0" fontId="0" fillId="0" borderId="76" xfId="0" applyBorder="1" applyAlignment="1" applyProtection="1">
      <alignment horizontal="left" vertical="center" indent="1"/>
      <protection locked="0"/>
    </xf>
    <xf numFmtId="0" fontId="7" fillId="0" borderId="189" xfId="0" applyFont="1" applyBorder="1" applyAlignment="1" applyProtection="1">
      <alignment horizontal="left" vertical="center" indent="1" shrinkToFit="1"/>
      <protection locked="0"/>
    </xf>
    <xf numFmtId="0" fontId="7" fillId="0" borderId="190" xfId="0" applyFont="1" applyBorder="1" applyAlignment="1" applyProtection="1">
      <alignment horizontal="left" vertical="center" indent="1" shrinkToFit="1"/>
      <protection locked="0"/>
    </xf>
    <xf numFmtId="0" fontId="0" fillId="0" borderId="81" xfId="0" applyBorder="1" applyAlignment="1" applyProtection="1">
      <alignment horizontal="left" vertical="center" indent="1"/>
      <protection locked="0"/>
    </xf>
    <xf numFmtId="178" fontId="19" fillId="25" borderId="44" xfId="2" applyNumberFormat="1" applyFont="1" applyFill="1" applyBorder="1" applyAlignment="1">
      <alignment vertical="center" shrinkToFit="1"/>
    </xf>
    <xf numFmtId="178" fontId="19" fillId="25" borderId="138" xfId="2" applyNumberFormat="1" applyFont="1" applyFill="1" applyBorder="1" applyAlignment="1">
      <alignment vertical="center" shrinkToFit="1"/>
    </xf>
    <xf numFmtId="178" fontId="19" fillId="39" borderId="146" xfId="2" applyNumberFormat="1" applyFont="1" applyFill="1" applyBorder="1" applyAlignment="1">
      <alignment vertical="center" shrinkToFit="1"/>
    </xf>
    <xf numFmtId="178" fontId="19" fillId="40" borderId="31" xfId="2" applyNumberFormat="1" applyFont="1" applyFill="1" applyBorder="1" applyAlignment="1">
      <alignment vertical="center" shrinkToFit="1"/>
    </xf>
    <xf numFmtId="0" fontId="4" fillId="2" borderId="150" xfId="2" applyFont="1" applyFill="1" applyBorder="1" applyAlignment="1">
      <alignment horizontal="left" vertical="center" indent="1" shrinkToFit="1"/>
    </xf>
    <xf numFmtId="0" fontId="4" fillId="2" borderId="214" xfId="2" applyFont="1" applyFill="1" applyBorder="1" applyAlignment="1" applyProtection="1">
      <alignment horizontal="left" vertical="center" indent="1" shrinkToFit="1"/>
      <protection locked="0"/>
    </xf>
    <xf numFmtId="0" fontId="4" fillId="2" borderId="151" xfId="2" applyFont="1" applyFill="1" applyBorder="1" applyAlignment="1" applyProtection="1">
      <alignment horizontal="left" vertical="center" indent="1" shrinkToFit="1"/>
      <protection locked="0"/>
    </xf>
    <xf numFmtId="41" fontId="12" fillId="0" borderId="106" xfId="1" applyFont="1" applyBorder="1" applyAlignment="1" applyProtection="1">
      <alignment horizontal="left" vertical="center" shrinkToFit="1"/>
      <protection locked="0"/>
    </xf>
    <xf numFmtId="41" fontId="12" fillId="0" borderId="213" xfId="1" applyFont="1" applyBorder="1" applyAlignment="1" applyProtection="1">
      <alignment horizontal="left" vertical="center" shrinkToFit="1"/>
      <protection locked="0"/>
    </xf>
    <xf numFmtId="41" fontId="12" fillId="0" borderId="90" xfId="1" applyFont="1" applyBorder="1" applyAlignment="1" applyProtection="1">
      <alignment horizontal="left" vertical="center" shrinkToFit="1"/>
      <protection locked="0"/>
    </xf>
    <xf numFmtId="41" fontId="12" fillId="0" borderId="183" xfId="1" applyFont="1" applyBorder="1" applyAlignment="1" applyProtection="1">
      <alignment horizontal="left" vertical="center" shrinkToFit="1"/>
      <protection locked="0"/>
    </xf>
    <xf numFmtId="41" fontId="12" fillId="0" borderId="108" xfId="1" applyFont="1" applyBorder="1" applyAlignment="1" applyProtection="1">
      <alignment horizontal="left" vertical="center" shrinkToFit="1"/>
      <protection locked="0"/>
    </xf>
    <xf numFmtId="41" fontId="12" fillId="0" borderId="113" xfId="1" applyFont="1" applyBorder="1" applyAlignment="1" applyProtection="1">
      <alignment horizontal="left" vertical="center" shrinkToFit="1"/>
      <protection locked="0"/>
    </xf>
    <xf numFmtId="41" fontId="12" fillId="0" borderId="1" xfId="1" applyFont="1" applyBorder="1" applyAlignment="1" applyProtection="1">
      <alignment horizontal="left" vertical="center" shrinkToFit="1"/>
      <protection locked="0"/>
    </xf>
    <xf numFmtId="41" fontId="12" fillId="0" borderId="185" xfId="1" applyFont="1" applyBorder="1" applyAlignment="1" applyProtection="1">
      <alignment horizontal="left" vertical="center" shrinkToFit="1"/>
      <protection locked="0"/>
    </xf>
    <xf numFmtId="41" fontId="12" fillId="0" borderId="110" xfId="1" applyFont="1" applyBorder="1" applyAlignment="1" applyProtection="1">
      <alignment horizontal="left" vertical="center" shrinkToFit="1"/>
      <protection locked="0"/>
    </xf>
    <xf numFmtId="41" fontId="12" fillId="0" borderId="114" xfId="1" applyFont="1" applyBorder="1" applyAlignment="1" applyProtection="1">
      <alignment horizontal="left" vertical="center" shrinkToFit="1"/>
      <protection locked="0"/>
    </xf>
    <xf numFmtId="41" fontId="12" fillId="0" borderId="88" xfId="1" applyFont="1" applyBorder="1" applyAlignment="1" applyProtection="1">
      <alignment horizontal="left" vertical="center" shrinkToFit="1"/>
      <protection locked="0"/>
    </xf>
    <xf numFmtId="41" fontId="12" fillId="0" borderId="186" xfId="1" applyFont="1" applyBorder="1" applyAlignment="1" applyProtection="1">
      <alignment horizontal="left" vertical="center" shrinkToFit="1"/>
      <protection locked="0"/>
    </xf>
    <xf numFmtId="41" fontId="12" fillId="0" borderId="112" xfId="1" applyFont="1" applyBorder="1" applyAlignment="1" applyProtection="1">
      <alignment horizontal="left" vertical="center" shrinkToFit="1"/>
      <protection locked="0"/>
    </xf>
    <xf numFmtId="41" fontId="12" fillId="0" borderId="115" xfId="1" applyFont="1" applyBorder="1" applyAlignment="1" applyProtection="1">
      <alignment horizontal="left" vertical="center" shrinkToFit="1"/>
      <protection locked="0"/>
    </xf>
    <xf numFmtId="41" fontId="12" fillId="0" borderId="89" xfId="1" applyFont="1" applyBorder="1" applyAlignment="1" applyProtection="1">
      <alignment horizontal="left" vertical="center" shrinkToFit="1"/>
      <protection locked="0"/>
    </xf>
    <xf numFmtId="41" fontId="12" fillId="0" borderId="188" xfId="1" applyFont="1" applyBorder="1" applyAlignment="1" applyProtection="1">
      <alignment horizontal="left" vertical="center" shrinkToFit="1"/>
      <protection locked="0"/>
    </xf>
    <xf numFmtId="41" fontId="12" fillId="0" borderId="196" xfId="1" applyFont="1" applyBorder="1" applyAlignment="1" applyProtection="1">
      <alignment horizontal="center" vertical="center" shrinkToFit="1"/>
    </xf>
    <xf numFmtId="41" fontId="12" fillId="0" borderId="197" xfId="1" applyFont="1" applyBorder="1" applyAlignment="1" applyProtection="1">
      <alignment horizontal="center" vertical="center" shrinkToFit="1"/>
    </xf>
    <xf numFmtId="41" fontId="12" fillId="0" borderId="199" xfId="2" applyNumberFormat="1" applyFont="1" applyBorder="1" applyAlignment="1">
      <alignment horizontal="center" vertical="center" shrinkToFit="1"/>
    </xf>
    <xf numFmtId="41" fontId="12" fillId="0" borderId="200" xfId="2" applyNumberFormat="1" applyFont="1" applyBorder="1" applyAlignment="1">
      <alignment horizontal="center" vertical="center" shrinkToFit="1"/>
    </xf>
    <xf numFmtId="0" fontId="4" fillId="2" borderId="214" xfId="2" applyFont="1" applyFill="1" applyBorder="1" applyAlignment="1" applyProtection="1">
      <alignment horizontal="left" vertical="center" indent="1"/>
      <protection locked="0"/>
    </xf>
    <xf numFmtId="0" fontId="4" fillId="2" borderId="151" xfId="2" applyFont="1" applyFill="1" applyBorder="1" applyAlignment="1" applyProtection="1">
      <alignment horizontal="left" vertical="center" indent="1"/>
      <protection locked="0"/>
    </xf>
    <xf numFmtId="0" fontId="19" fillId="2" borderId="133" xfId="2" applyFont="1" applyFill="1" applyBorder="1" applyAlignment="1">
      <alignment horizontal="center" vertical="center"/>
    </xf>
    <xf numFmtId="0" fontId="19" fillId="2" borderId="8" xfId="2" applyFont="1" applyFill="1" applyBorder="1" applyAlignment="1">
      <alignment horizontal="center" vertical="center"/>
    </xf>
    <xf numFmtId="176" fontId="22" fillId="36" borderId="0" xfId="2" applyNumberFormat="1" applyFont="1" applyFill="1" applyAlignment="1">
      <alignment vertical="center" shrinkToFit="1"/>
    </xf>
    <xf numFmtId="0" fontId="18" fillId="37" borderId="0" xfId="0" applyFont="1" applyFill="1" applyAlignment="1">
      <alignment vertical="center" shrinkToFit="1"/>
    </xf>
    <xf numFmtId="176" fontId="22" fillId="34" borderId="0" xfId="2" applyNumberFormat="1" applyFont="1" applyFill="1" applyAlignment="1">
      <alignment vertical="center" shrinkToFit="1"/>
    </xf>
    <xf numFmtId="0" fontId="18" fillId="35" borderId="0" xfId="0" applyFont="1" applyFill="1" applyAlignment="1">
      <alignment vertical="center" shrinkToFit="1"/>
    </xf>
    <xf numFmtId="0" fontId="19" fillId="28" borderId="134" xfId="2" applyFont="1" applyFill="1" applyBorder="1" applyAlignment="1">
      <alignment horizontal="center" vertical="center" textRotation="255"/>
    </xf>
    <xf numFmtId="0" fontId="19" fillId="28" borderId="135" xfId="2" applyFont="1" applyFill="1" applyBorder="1" applyAlignment="1">
      <alignment horizontal="center" vertical="center" textRotation="255"/>
    </xf>
    <xf numFmtId="0" fontId="19" fillId="28" borderId="44" xfId="2" applyFont="1" applyFill="1" applyBorder="1" applyAlignment="1">
      <alignment horizontal="center" vertical="center" textRotation="255"/>
    </xf>
    <xf numFmtId="0" fontId="19" fillId="28" borderId="136" xfId="2" applyFont="1" applyFill="1" applyBorder="1" applyAlignment="1">
      <alignment horizontal="center" vertical="center" textRotation="255" shrinkToFit="1"/>
    </xf>
    <xf numFmtId="0" fontId="19" fillId="28" borderId="135" xfId="2" applyFont="1" applyFill="1" applyBorder="1" applyAlignment="1">
      <alignment horizontal="center" vertical="center" textRotation="255" shrinkToFit="1"/>
    </xf>
    <xf numFmtId="0" fontId="19" fillId="28" borderId="44" xfId="2" applyFont="1" applyFill="1" applyBorder="1" applyAlignment="1">
      <alignment horizontal="center" vertical="center" textRotation="255" shrinkToFit="1"/>
    </xf>
    <xf numFmtId="0" fontId="19" fillId="32" borderId="0" xfId="2" applyFont="1" applyFill="1" applyAlignment="1">
      <alignment horizontal="left" vertical="center" indent="1"/>
    </xf>
    <xf numFmtId="0" fontId="19" fillId="34" borderId="0" xfId="2" applyFont="1" applyFill="1" applyAlignment="1">
      <alignment horizontal="left" vertical="center" indent="1"/>
    </xf>
    <xf numFmtId="177" fontId="22" fillId="20" borderId="0" xfId="2" applyNumberFormat="1" applyFont="1" applyFill="1" applyAlignment="1">
      <alignment vertical="center" shrinkToFit="1"/>
    </xf>
    <xf numFmtId="0" fontId="18" fillId="21" borderId="0" xfId="0" applyFont="1" applyFill="1" applyAlignment="1">
      <alignment vertical="center" shrinkToFit="1"/>
    </xf>
    <xf numFmtId="177" fontId="22" fillId="32" borderId="0" xfId="2" applyNumberFormat="1" applyFont="1" applyFill="1" applyAlignment="1" applyProtection="1">
      <alignment vertical="center" shrinkToFit="1"/>
      <protection locked="0"/>
    </xf>
    <xf numFmtId="0" fontId="18" fillId="33" borderId="0" xfId="0" applyFont="1" applyFill="1" applyAlignment="1" applyProtection="1">
      <alignment vertical="center" shrinkToFit="1"/>
      <protection locked="0"/>
    </xf>
    <xf numFmtId="0" fontId="19" fillId="20" borderId="0" xfId="2" applyFont="1" applyFill="1" applyAlignment="1">
      <alignment horizontal="left" vertical="center" indent="1" shrinkToFit="1"/>
    </xf>
    <xf numFmtId="0" fontId="19" fillId="36" borderId="0" xfId="2" applyFont="1" applyFill="1" applyAlignment="1">
      <alignment horizontal="left" vertical="center" indent="1"/>
    </xf>
    <xf numFmtId="0" fontId="0" fillId="15" borderId="116" xfId="0" applyFill="1" applyBorder="1" applyAlignment="1">
      <alignment horizontal="center" vertical="center" wrapText="1"/>
    </xf>
    <xf numFmtId="0" fontId="0" fillId="15" borderId="117" xfId="0" applyFill="1" applyBorder="1" applyAlignment="1">
      <alignment horizontal="center" vertical="center"/>
    </xf>
    <xf numFmtId="0" fontId="0" fillId="15" borderId="118" xfId="0" applyFill="1" applyBorder="1" applyAlignment="1">
      <alignment horizontal="center" vertical="center"/>
    </xf>
    <xf numFmtId="0" fontId="12" fillId="16" borderId="5" xfId="2" applyFont="1" applyFill="1" applyBorder="1" applyAlignment="1" applyProtection="1">
      <alignment horizontal="center" vertical="center"/>
      <protection locked="0"/>
    </xf>
    <xf numFmtId="0" fontId="12" fillId="16" borderId="58" xfId="2" applyFont="1" applyFill="1" applyBorder="1" applyAlignment="1" applyProtection="1">
      <alignment horizontal="center" vertical="center"/>
      <protection locked="0"/>
    </xf>
    <xf numFmtId="176" fontId="0" fillId="0" borderId="101" xfId="0" applyNumberFormat="1" applyBorder="1" applyAlignment="1" applyProtection="1">
      <alignment horizontal="left" vertical="center"/>
      <protection locked="0"/>
    </xf>
    <xf numFmtId="176" fontId="0" fillId="0" borderId="140" xfId="0" applyNumberFormat="1" applyBorder="1" applyAlignment="1" applyProtection="1">
      <alignment horizontal="left" vertical="center"/>
      <protection locked="0"/>
    </xf>
    <xf numFmtId="0" fontId="0" fillId="2" borderId="102" xfId="0" applyFill="1" applyBorder="1" applyAlignment="1">
      <alignment horizontal="center" vertical="center"/>
    </xf>
    <xf numFmtId="0" fontId="0" fillId="2" borderId="139" xfId="0" applyFill="1" applyBorder="1" applyAlignment="1">
      <alignment horizontal="center" vertical="center"/>
    </xf>
    <xf numFmtId="0" fontId="0" fillId="2" borderId="100" xfId="0" applyFill="1" applyBorder="1" applyAlignment="1">
      <alignment horizontal="center" vertical="center"/>
    </xf>
    <xf numFmtId="0" fontId="0" fillId="2" borderId="109" xfId="0" applyFill="1" applyBorder="1" applyAlignment="1">
      <alignment horizontal="center" vertical="center"/>
    </xf>
    <xf numFmtId="0" fontId="0" fillId="0" borderId="104" xfId="0" applyBorder="1" applyAlignment="1" applyProtection="1">
      <alignment horizontal="left" vertical="top" wrapText="1"/>
      <protection locked="0"/>
    </xf>
    <xf numFmtId="0" fontId="0" fillId="0" borderId="111" xfId="0" applyBorder="1" applyAlignment="1" applyProtection="1">
      <alignment horizontal="left" vertical="top" wrapText="1"/>
      <protection locked="0"/>
    </xf>
    <xf numFmtId="0" fontId="0" fillId="0" borderId="103" xfId="0" applyBorder="1" applyAlignment="1" applyProtection="1">
      <alignment horizontal="left" vertical="top" wrapText="1"/>
      <protection locked="0"/>
    </xf>
    <xf numFmtId="0" fontId="0" fillId="0" borderId="107" xfId="0" applyBorder="1" applyAlignment="1" applyProtection="1">
      <alignment horizontal="left" vertical="top" wrapText="1"/>
      <protection locked="0"/>
    </xf>
    <xf numFmtId="176" fontId="0" fillId="0" borderId="100" xfId="0" applyNumberFormat="1" applyBorder="1" applyAlignment="1" applyProtection="1">
      <alignment horizontal="left" vertical="center"/>
      <protection locked="0"/>
    </xf>
    <xf numFmtId="176" fontId="0" fillId="0" borderId="109" xfId="0" applyNumberFormat="1" applyBorder="1" applyAlignment="1" applyProtection="1">
      <alignment horizontal="left" vertical="center"/>
      <protection locked="0"/>
    </xf>
    <xf numFmtId="0" fontId="12" fillId="16" borderId="116" xfId="2" applyFont="1" applyFill="1" applyBorder="1" applyAlignment="1" applyProtection="1">
      <alignment horizontal="center" vertical="center"/>
      <protection locked="0"/>
    </xf>
    <xf numFmtId="0" fontId="12" fillId="16" borderId="117" xfId="2" applyFont="1" applyFill="1" applyBorder="1" applyAlignment="1" applyProtection="1">
      <alignment horizontal="center" vertical="center"/>
      <protection locked="0"/>
    </xf>
    <xf numFmtId="0" fontId="12" fillId="16" borderId="118" xfId="2" applyFont="1" applyFill="1" applyBorder="1" applyAlignment="1" applyProtection="1">
      <alignment horizontal="center" vertical="center"/>
      <protection locked="0"/>
    </xf>
    <xf numFmtId="0" fontId="0" fillId="17" borderId="116" xfId="0" applyFill="1" applyBorder="1" applyAlignment="1" applyProtection="1">
      <alignment horizontal="center" vertical="center"/>
      <protection locked="0"/>
    </xf>
    <xf numFmtId="0" fontId="0" fillId="17" borderId="117" xfId="0" applyFill="1" applyBorder="1" applyAlignment="1" applyProtection="1">
      <alignment horizontal="center" vertical="center"/>
      <protection locked="0"/>
    </xf>
    <xf numFmtId="0" fontId="0" fillId="17" borderId="118" xfId="0" applyFill="1" applyBorder="1" applyAlignment="1" applyProtection="1">
      <alignment horizontal="center" vertical="center"/>
      <protection locked="0"/>
    </xf>
    <xf numFmtId="0" fontId="0" fillId="18" borderId="145" xfId="0" applyFill="1" applyBorder="1" applyAlignment="1" applyProtection="1">
      <alignment horizontal="center" vertical="center"/>
      <protection locked="0"/>
    </xf>
    <xf numFmtId="0" fontId="0" fillId="18" borderId="5" xfId="0" applyFill="1" applyBorder="1" applyAlignment="1" applyProtection="1">
      <alignment horizontal="center" vertical="center"/>
      <protection locked="0"/>
    </xf>
    <xf numFmtId="0" fontId="0" fillId="18" borderId="160" xfId="0" applyFill="1" applyBorder="1" applyAlignment="1" applyProtection="1">
      <alignment horizontal="center" vertical="center"/>
      <protection locked="0"/>
    </xf>
    <xf numFmtId="0" fontId="12" fillId="16" borderId="192" xfId="2" applyFont="1" applyFill="1" applyBorder="1" applyAlignment="1" applyProtection="1">
      <alignment horizontal="center" vertical="center"/>
      <protection locked="0"/>
    </xf>
    <xf numFmtId="0" fontId="12" fillId="16" borderId="193" xfId="2" applyFont="1" applyFill="1" applyBorder="1" applyAlignment="1" applyProtection="1">
      <alignment horizontal="center" vertical="center"/>
      <protection locked="0"/>
    </xf>
    <xf numFmtId="0" fontId="12" fillId="16" borderId="194" xfId="2" applyFont="1" applyFill="1" applyBorder="1" applyAlignment="1" applyProtection="1">
      <alignment horizontal="center" vertical="center"/>
      <protection locked="0"/>
    </xf>
    <xf numFmtId="0" fontId="0" fillId="20" borderId="0" xfId="0" applyFill="1"/>
    <xf numFmtId="0" fontId="12" fillId="20" borderId="0" xfId="2" applyFont="1" applyFill="1" applyAlignment="1">
      <alignment vertical="center"/>
    </xf>
    <xf numFmtId="0" fontId="3" fillId="22" borderId="0" xfId="2" applyFont="1" applyFill="1" applyAlignment="1">
      <alignment horizontal="left" vertical="center"/>
    </xf>
    <xf numFmtId="0" fontId="4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/>
    </xf>
    <xf numFmtId="0" fontId="12" fillId="11" borderId="103" xfId="2" applyFont="1" applyFill="1" applyBorder="1" applyAlignment="1">
      <alignment horizontal="left" vertical="center" indent="1"/>
    </xf>
    <xf numFmtId="0" fontId="0" fillId="11" borderId="39" xfId="2" applyFont="1" applyFill="1" applyBorder="1" applyAlignment="1">
      <alignment horizontal="left" vertical="center" wrapText="1" indent="1"/>
    </xf>
    <xf numFmtId="0" fontId="12" fillId="11" borderId="39" xfId="2" applyFont="1" applyFill="1" applyBorder="1" applyAlignment="1">
      <alignment horizontal="left" vertical="center" wrapText="1" indent="1"/>
    </xf>
    <xf numFmtId="0" fontId="12" fillId="11" borderId="100" xfId="2" applyFont="1" applyFill="1" applyBorder="1" applyAlignment="1">
      <alignment horizontal="left" vertical="center" indent="1"/>
    </xf>
    <xf numFmtId="0" fontId="12" fillId="11" borderId="104" xfId="2" applyFont="1" applyFill="1" applyBorder="1" applyAlignment="1">
      <alignment horizontal="left" vertical="center" indent="1"/>
    </xf>
    <xf numFmtId="0" fontId="12" fillId="20" borderId="0" xfId="2" applyFont="1" applyFill="1" applyAlignment="1">
      <alignment horizontal="left" vertical="center" indent="1"/>
    </xf>
    <xf numFmtId="0" fontId="12" fillId="20" borderId="0" xfId="2" applyFont="1" applyFill="1" applyAlignment="1">
      <alignment horizontal="center" vertical="center" shrinkToFit="1"/>
    </xf>
    <xf numFmtId="0" fontId="0" fillId="21" borderId="119" xfId="2" applyFont="1" applyFill="1" applyBorder="1" applyAlignment="1">
      <alignment horizontal="center" vertical="center" wrapText="1"/>
    </xf>
    <xf numFmtId="0" fontId="12" fillId="12" borderId="156" xfId="2" applyFont="1" applyFill="1" applyBorder="1" applyAlignment="1">
      <alignment horizontal="center" vertical="center" shrinkToFit="1"/>
    </xf>
    <xf numFmtId="0" fontId="12" fillId="12" borderId="157" xfId="2" applyFont="1" applyFill="1" applyBorder="1" applyAlignment="1">
      <alignment horizontal="center" vertical="center" shrinkToFit="1"/>
    </xf>
    <xf numFmtId="0" fontId="12" fillId="13" borderId="154" xfId="2" applyFont="1" applyFill="1" applyBorder="1" applyAlignment="1">
      <alignment horizontal="center" vertical="center" shrinkToFit="1"/>
    </xf>
    <xf numFmtId="0" fontId="12" fillId="13" borderId="155" xfId="2" applyFont="1" applyFill="1" applyBorder="1" applyAlignment="1">
      <alignment horizontal="center" vertical="center" shrinkToFit="1"/>
    </xf>
    <xf numFmtId="0" fontId="12" fillId="11" borderId="105" xfId="2" applyFont="1" applyFill="1" applyBorder="1" applyAlignment="1">
      <alignment horizontal="left" vertical="center" indent="1"/>
    </xf>
    <xf numFmtId="0" fontId="12" fillId="10" borderId="58" xfId="2" applyFont="1" applyFill="1" applyBorder="1" applyAlignment="1">
      <alignment horizontal="center" vertical="center" shrinkToFit="1"/>
    </xf>
    <xf numFmtId="0" fontId="0" fillId="2" borderId="2" xfId="2" applyFont="1" applyFill="1" applyBorder="1" applyAlignment="1">
      <alignment horizontal="center" vertical="center"/>
    </xf>
    <xf numFmtId="0" fontId="0" fillId="0" borderId="104" xfId="2" applyFont="1" applyBorder="1" applyAlignment="1" applyProtection="1">
      <alignment horizontal="left" vertical="top" wrapText="1"/>
      <protection locked="0"/>
    </xf>
    <xf numFmtId="0" fontId="0" fillId="0" borderId="110" xfId="2" applyFont="1" applyBorder="1" applyAlignment="1" applyProtection="1">
      <alignment horizontal="left" vertical="top" wrapText="1"/>
      <protection locked="0"/>
    </xf>
    <xf numFmtId="0" fontId="0" fillId="0" borderId="111" xfId="2" applyFont="1" applyBorder="1" applyAlignment="1" applyProtection="1">
      <alignment horizontal="left" vertical="top" wrapText="1"/>
      <protection locked="0"/>
    </xf>
    <xf numFmtId="0" fontId="0" fillId="0" borderId="135" xfId="2" applyFont="1" applyBorder="1" applyAlignment="1" applyProtection="1">
      <alignment horizontal="left" vertical="top" wrapText="1"/>
      <protection locked="0"/>
    </xf>
    <xf numFmtId="0" fontId="0" fillId="0" borderId="0" xfId="2" applyFont="1" applyAlignment="1" applyProtection="1">
      <alignment horizontal="left" vertical="top" wrapText="1"/>
      <protection locked="0"/>
    </xf>
    <xf numFmtId="0" fontId="0" fillId="0" borderId="141" xfId="2" applyFont="1" applyBorder="1" applyAlignment="1" applyProtection="1">
      <alignment horizontal="left" vertical="top" wrapText="1"/>
      <protection locked="0"/>
    </xf>
    <xf numFmtId="0" fontId="0" fillId="0" borderId="44" xfId="2" applyFont="1" applyBorder="1" applyAlignment="1" applyProtection="1">
      <alignment horizontal="left" vertical="top" wrapText="1"/>
      <protection locked="0"/>
    </xf>
    <xf numFmtId="0" fontId="0" fillId="0" borderId="142" xfId="2" applyFont="1" applyBorder="1" applyAlignment="1" applyProtection="1">
      <alignment horizontal="left" vertical="top" wrapText="1"/>
      <protection locked="0"/>
    </xf>
    <xf numFmtId="0" fontId="0" fillId="0" borderId="143" xfId="2" applyFont="1" applyBorder="1" applyAlignment="1" applyProtection="1">
      <alignment horizontal="left" vertical="top" wrapText="1"/>
      <protection locked="0"/>
    </xf>
    <xf numFmtId="0" fontId="12" fillId="16" borderId="146" xfId="2" applyFont="1" applyFill="1" applyBorder="1" applyAlignment="1">
      <alignment horizontal="center" vertical="center" textRotation="255"/>
    </xf>
    <xf numFmtId="0" fontId="12" fillId="26" borderId="147" xfId="2" applyFont="1" applyFill="1" applyBorder="1" applyAlignment="1">
      <alignment horizontal="center" vertical="center" textRotation="255"/>
    </xf>
    <xf numFmtId="0" fontId="12" fillId="26" borderId="148" xfId="2" applyFont="1" applyFill="1" applyBorder="1" applyAlignment="1">
      <alignment horizontal="center" vertical="center" textRotation="255"/>
    </xf>
    <xf numFmtId="0" fontId="12" fillId="26" borderId="149" xfId="2" applyFont="1" applyFill="1" applyBorder="1" applyAlignment="1">
      <alignment horizontal="center" vertical="center" textRotation="255"/>
    </xf>
    <xf numFmtId="0" fontId="6" fillId="19" borderId="104" xfId="2" applyFont="1" applyFill="1" applyBorder="1" applyAlignment="1">
      <alignment horizontal="center" vertical="center" textRotation="255"/>
    </xf>
    <xf numFmtId="0" fontId="6" fillId="19" borderId="135" xfId="2" applyFont="1" applyFill="1" applyBorder="1" applyAlignment="1">
      <alignment horizontal="center" vertical="center" textRotation="255"/>
    </xf>
    <xf numFmtId="0" fontId="6" fillId="19" borderId="161" xfId="2" applyFont="1" applyFill="1" applyBorder="1" applyAlignment="1">
      <alignment horizontal="center" vertical="center" textRotation="255"/>
    </xf>
    <xf numFmtId="0" fontId="12" fillId="16" borderId="165" xfId="2" applyFont="1" applyFill="1" applyBorder="1" applyAlignment="1">
      <alignment horizontal="center" vertical="center" textRotation="255"/>
    </xf>
    <xf numFmtId="0" fontId="12" fillId="16" borderId="166" xfId="2" applyFont="1" applyFill="1" applyBorder="1" applyAlignment="1">
      <alignment horizontal="center" vertical="center" textRotation="255"/>
    </xf>
    <xf numFmtId="0" fontId="12" fillId="16" borderId="167" xfId="2" applyFont="1" applyFill="1" applyBorder="1" applyAlignment="1">
      <alignment horizontal="center" vertical="center" textRotation="255"/>
    </xf>
    <xf numFmtId="0" fontId="12" fillId="16" borderId="163" xfId="2" applyFont="1" applyFill="1" applyBorder="1" applyAlignment="1">
      <alignment horizontal="center" vertical="center" textRotation="255"/>
    </xf>
    <xf numFmtId="0" fontId="12" fillId="16" borderId="39" xfId="2" applyFont="1" applyFill="1" applyBorder="1" applyAlignment="1">
      <alignment horizontal="center" vertical="center" textRotation="255"/>
    </xf>
    <xf numFmtId="0" fontId="18" fillId="20" borderId="0" xfId="0" applyFont="1" applyFill="1" applyAlignment="1">
      <alignment horizontal="center" vertical="center"/>
    </xf>
    <xf numFmtId="0" fontId="10" fillId="2" borderId="124" xfId="2" applyFont="1" applyFill="1" applyBorder="1" applyAlignment="1">
      <alignment horizontal="center" vertical="center" shrinkToFit="1"/>
    </xf>
    <xf numFmtId="0" fontId="10" fillId="2" borderId="125" xfId="2" applyFont="1" applyFill="1" applyBorder="1" applyAlignment="1">
      <alignment horizontal="center" vertical="center" shrinkToFit="1"/>
    </xf>
    <xf numFmtId="0" fontId="12" fillId="8" borderId="126" xfId="2" applyFont="1" applyFill="1" applyBorder="1" applyAlignment="1">
      <alignment horizontal="left" vertical="center" wrapText="1" shrinkToFit="1"/>
    </xf>
    <xf numFmtId="0" fontId="12" fillId="8" borderId="127" xfId="2" applyFont="1" applyFill="1" applyBorder="1" applyAlignment="1">
      <alignment horizontal="left" vertical="center" shrinkToFit="1"/>
    </xf>
    <xf numFmtId="0" fontId="12" fillId="8" borderId="128" xfId="2" applyFont="1" applyFill="1" applyBorder="1" applyAlignment="1">
      <alignment horizontal="left" vertical="center" shrinkToFit="1"/>
    </xf>
    <xf numFmtId="0" fontId="12" fillId="8" borderId="129" xfId="2" applyFont="1" applyFill="1" applyBorder="1" applyAlignment="1">
      <alignment horizontal="left" vertical="center" wrapText="1" shrinkToFit="1"/>
    </xf>
    <xf numFmtId="0" fontId="12" fillId="8" borderId="130" xfId="2" applyFont="1" applyFill="1" applyBorder="1" applyAlignment="1">
      <alignment horizontal="left" vertical="center" shrinkToFit="1"/>
    </xf>
    <xf numFmtId="0" fontId="12" fillId="8" borderId="131" xfId="2" applyFont="1" applyFill="1" applyBorder="1" applyAlignment="1">
      <alignment horizontal="left" vertical="center" shrinkToFit="1"/>
    </xf>
    <xf numFmtId="0" fontId="12" fillId="8" borderId="130" xfId="2" applyFont="1" applyFill="1" applyBorder="1" applyAlignment="1">
      <alignment horizontal="left" vertical="center" wrapText="1" shrinkToFit="1"/>
    </xf>
    <xf numFmtId="0" fontId="12" fillId="8" borderId="132" xfId="2" applyFont="1" applyFill="1" applyBorder="1" applyAlignment="1">
      <alignment horizontal="left" vertical="center" wrapText="1" shrinkToFit="1"/>
    </xf>
    <xf numFmtId="0" fontId="14" fillId="0" borderId="120" xfId="2" applyFont="1" applyBorder="1" applyAlignment="1" applyProtection="1">
      <alignment horizontal="center" vertical="center" shrinkToFit="1"/>
      <protection locked="0"/>
    </xf>
    <xf numFmtId="0" fontId="14" fillId="0" borderId="97" xfId="2" applyFont="1" applyBorder="1" applyAlignment="1" applyProtection="1">
      <alignment horizontal="center" vertical="center" shrinkToFit="1"/>
      <protection locked="0"/>
    </xf>
    <xf numFmtId="0" fontId="14" fillId="0" borderId="123" xfId="2" applyFont="1" applyBorder="1" applyAlignment="1" applyProtection="1">
      <alignment horizontal="center" vertical="center" shrinkToFit="1"/>
      <protection locked="0"/>
    </xf>
    <xf numFmtId="0" fontId="14" fillId="0" borderId="96" xfId="2" applyFont="1" applyBorder="1" applyAlignment="1" applyProtection="1">
      <alignment horizontal="center" vertical="center" shrinkToFit="1"/>
      <protection locked="0"/>
    </xf>
    <xf numFmtId="0" fontId="0" fillId="20" borderId="119" xfId="0" applyFill="1" applyBorder="1" applyAlignment="1">
      <alignment horizontal="center" vertical="center"/>
    </xf>
    <xf numFmtId="0" fontId="14" fillId="0" borderId="121" xfId="2" applyFont="1" applyBorder="1" applyAlignment="1" applyProtection="1">
      <alignment horizontal="center" vertical="center" shrinkToFit="1"/>
      <protection locked="0"/>
    </xf>
    <xf numFmtId="0" fontId="14" fillId="0" borderId="122" xfId="2" applyFont="1" applyBorder="1" applyAlignment="1" applyProtection="1">
      <alignment horizontal="center" vertical="center" shrinkToFit="1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18"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27"/>
      </font>
    </dxf>
    <dxf>
      <font>
        <b val="0"/>
        <condense val="0"/>
        <extend val="0"/>
        <color indexed="27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4F81BD"/>
      <rgbColor rgb="00AABAD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9BBB59"/>
      <rgbColor rgb="00000080"/>
      <rgbColor rgb="00FF00FF"/>
      <rgbColor rgb="00E6E64C"/>
      <rgbColor rgb="0000FFFF"/>
      <rgbColor rgb="00800080"/>
      <rgbColor rgb="00800000"/>
      <rgbColor rgb="00008080"/>
      <rgbColor rgb="000000FF"/>
      <rgbColor rgb="0000CCFF"/>
      <rgbColor rgb="00E6E6FF"/>
      <rgbColor rgb="0094BD5E"/>
      <rgbColor rgb="00FFFF99"/>
      <rgbColor rgb="0083CAFF"/>
      <rgbColor rgb="00D9AAA9"/>
      <rgbColor rgb="00F79646"/>
      <rgbColor rgb="00FFCC99"/>
      <rgbColor rgb="0040699C"/>
      <rgbColor rgb="004BACC6"/>
      <rgbColor rgb="00AECF00"/>
      <rgbColor rgb="00FFD320"/>
      <rgbColor rgb="00FF950E"/>
      <rgbColor rgb="00CC7B38"/>
      <rgbColor rgb="00666699"/>
      <rgbColor rgb="007F9A48"/>
      <rgbColor rgb="00003366"/>
      <rgbColor rgb="003C8DA3"/>
      <rgbColor rgb="00003300"/>
      <rgbColor rgb="00333300"/>
      <rgbColor rgb="00C0504D"/>
      <rgbColor rgb="009E413E"/>
      <rgbColor rgb="00695185"/>
      <rgbColor rgb="008064A2"/>
    </indexedColors>
    <mruColors>
      <color rgb="FFDFF1CB"/>
      <color rgb="FFFFFFB9"/>
      <color rgb="FFE9BCB5"/>
      <color rgb="FFCCCCFF"/>
      <color rgb="FF579D1C"/>
      <color rgb="FFFF950E"/>
      <color rgb="FFFFEA93"/>
      <color rgb="FFFFFFE5"/>
      <color rgb="FFF3FFB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2800" b="0" i="0" u="none" strike="noStrike" baseline="0">
                <a:effectLst/>
              </a:rPr>
              <a:t>月々の収入と支出</a:t>
            </a:r>
            <a:endParaRPr lang="ja-JP" altLang="en-US" sz="2800"/>
          </a:p>
        </c:rich>
      </c:tx>
      <c:layout>
        <c:manualLayout>
          <c:xMode val="edge"/>
          <c:yMode val="edge"/>
          <c:x val="0.37599749557178019"/>
          <c:y val="2.127659574468084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548036782011829E-2"/>
          <c:y val="0.17777777777777781"/>
          <c:w val="0.96144922638541641"/>
          <c:h val="0.71161147409765269"/>
        </c:manualLayout>
      </c:layout>
      <c:lineChart>
        <c:grouping val="standard"/>
        <c:varyColors val="0"/>
        <c:ser>
          <c:idx val="0"/>
          <c:order val="0"/>
          <c:tx>
            <c:strRef>
              <c:f>グラフ!$B$4</c:f>
              <c:strCache>
                <c:ptCount val="1"/>
                <c:pt idx="0">
                  <c:v>収入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グラフ!$C$3:$N$3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グラフ!$C$4:$N$4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4-42F0-80F3-15E2FB58D3E3}"/>
            </c:ext>
          </c:extLst>
        </c:ser>
        <c:ser>
          <c:idx val="1"/>
          <c:order val="1"/>
          <c:tx>
            <c:strRef>
              <c:f>グラフ!$B$5</c:f>
              <c:strCache>
                <c:ptCount val="1"/>
                <c:pt idx="0">
                  <c:v>支出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グラフ!$C$3:$N$3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グラフ!$C$5:$N$5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4-42F0-80F3-15E2FB58D3E3}"/>
            </c:ext>
          </c:extLst>
        </c:ser>
        <c:ser>
          <c:idx val="2"/>
          <c:order val="2"/>
          <c:tx>
            <c:strRef>
              <c:f>グラフ!$B$6</c:f>
              <c:strCache>
                <c:ptCount val="1"/>
                <c:pt idx="0">
                  <c:v>収支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グラフ!$C$3:$N$3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グラフ!$C$6:$N$6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C4-42F0-80F3-15E2FB58D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022464"/>
        <c:axId val="89024000"/>
      </c:lineChart>
      <c:catAx>
        <c:axId val="8902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024000"/>
        <c:crosses val="autoZero"/>
        <c:auto val="1"/>
        <c:lblAlgn val="ctr"/>
        <c:lblOffset val="100"/>
        <c:noMultiLvlLbl val="0"/>
      </c:catAx>
      <c:valAx>
        <c:axId val="8902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02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28371</xdr:colOff>
      <xdr:row>8</xdr:row>
      <xdr:rowOff>34858</xdr:rowOff>
    </xdr:from>
    <xdr:to>
      <xdr:col>15</xdr:col>
      <xdr:colOff>689043</xdr:colOff>
      <xdr:row>43</xdr:row>
      <xdr:rowOff>16213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C6CC6DD-B6FD-13EF-BF3E-FEBD60DF7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43"/>
  <sheetViews>
    <sheetView tabSelected="1" view="pageBreakPreview" zoomScaleNormal="100" zoomScaleSheetLayoutView="100" workbookViewId="0">
      <selection activeCell="C2" sqref="C2"/>
    </sheetView>
  </sheetViews>
  <sheetFormatPr defaultColWidth="0" defaultRowHeight="0" customHeight="1" zeroHeight="1" x14ac:dyDescent="0.15"/>
  <cols>
    <col min="1" max="1" width="6.109375" style="79" customWidth="1"/>
    <col min="2" max="2" width="11.21875" style="1" customWidth="1"/>
    <col min="3" max="3" width="34.88671875" style="2" customWidth="1"/>
    <col min="4" max="4" width="4" style="81" customWidth="1"/>
    <col min="5" max="6" width="23.21875" style="81" customWidth="1"/>
    <col min="7" max="7" width="6.33203125" style="80" customWidth="1"/>
    <col min="8" max="16384" width="0" style="2" hidden="1"/>
  </cols>
  <sheetData>
    <row r="1" spans="1:7" ht="35.700000000000003" customHeight="1" thickBot="1" x14ac:dyDescent="0.2">
      <c r="A1" s="115" t="s">
        <v>93</v>
      </c>
      <c r="B1" s="117"/>
      <c r="C1" s="116"/>
      <c r="D1" s="116"/>
      <c r="E1" s="116"/>
      <c r="F1" s="116"/>
      <c r="G1" s="116"/>
    </row>
    <row r="2" spans="1:7" ht="20.25" customHeight="1" thickBot="1" x14ac:dyDescent="0.2">
      <c r="A2" s="118"/>
      <c r="B2" s="288" t="s">
        <v>84</v>
      </c>
      <c r="C2" s="235" t="s">
        <v>82</v>
      </c>
      <c r="D2" s="116"/>
      <c r="E2" s="212">
        <v>2023</v>
      </c>
      <c r="F2" s="122" t="s">
        <v>96</v>
      </c>
      <c r="G2" s="116"/>
    </row>
    <row r="3" spans="1:7" ht="20.25" customHeight="1" x14ac:dyDescent="0.15">
      <c r="A3" s="118"/>
      <c r="B3" s="289"/>
      <c r="C3" s="29" t="s">
        <v>83</v>
      </c>
      <c r="D3" s="116"/>
      <c r="E3" s="116"/>
      <c r="F3" s="116"/>
      <c r="G3" s="116"/>
    </row>
    <row r="4" spans="1:7" ht="20.25" customHeight="1" x14ac:dyDescent="0.15">
      <c r="A4" s="118"/>
      <c r="B4" s="289"/>
      <c r="C4" s="29"/>
      <c r="D4" s="116"/>
      <c r="E4" s="116"/>
      <c r="F4" s="116"/>
      <c r="G4" s="116"/>
    </row>
    <row r="5" spans="1:7" ht="20.25" customHeight="1" x14ac:dyDescent="0.15">
      <c r="A5" s="118"/>
      <c r="B5" s="289"/>
      <c r="C5" s="29"/>
      <c r="D5" s="116"/>
      <c r="E5" s="116"/>
      <c r="F5" s="116"/>
      <c r="G5" s="116"/>
    </row>
    <row r="6" spans="1:7" ht="20.25" customHeight="1" thickBot="1" x14ac:dyDescent="0.2">
      <c r="A6" s="118"/>
      <c r="B6" s="290"/>
      <c r="C6" s="30"/>
      <c r="D6" s="116"/>
      <c r="E6" s="116"/>
      <c r="F6" s="116"/>
      <c r="G6" s="116"/>
    </row>
    <row r="7" spans="1:7" s="120" customFormat="1" ht="20.25" customHeight="1" thickBot="1" x14ac:dyDescent="0.2">
      <c r="A7" s="118"/>
      <c r="B7" s="117"/>
      <c r="C7" s="116"/>
      <c r="D7" s="116"/>
      <c r="E7" s="116"/>
      <c r="F7" s="116"/>
      <c r="G7" s="116"/>
    </row>
    <row r="8" spans="1:7" s="120" customFormat="1" ht="20.85" customHeight="1" x14ac:dyDescent="0.15">
      <c r="A8" s="118"/>
      <c r="B8" s="311" t="s">
        <v>95</v>
      </c>
      <c r="C8" s="233" t="s">
        <v>99</v>
      </c>
      <c r="D8" s="116"/>
      <c r="E8" s="295" t="s">
        <v>0</v>
      </c>
      <c r="F8" s="296"/>
      <c r="G8" s="116"/>
    </row>
    <row r="9" spans="1:7" s="120" customFormat="1" ht="20.85" customHeight="1" x14ac:dyDescent="0.15">
      <c r="A9" s="118"/>
      <c r="B9" s="312"/>
      <c r="C9" s="234" t="s">
        <v>100</v>
      </c>
      <c r="D9" s="116"/>
      <c r="E9" s="299"/>
      <c r="F9" s="300"/>
      <c r="G9" s="116"/>
    </row>
    <row r="10" spans="1:7" s="120" customFormat="1" ht="20.85" customHeight="1" x14ac:dyDescent="0.15">
      <c r="A10" s="118"/>
      <c r="B10" s="312"/>
      <c r="C10" s="234" t="s">
        <v>101</v>
      </c>
      <c r="D10" s="116"/>
      <c r="E10" s="301"/>
      <c r="F10" s="302"/>
      <c r="G10" s="116"/>
    </row>
    <row r="11" spans="1:7" s="120" customFormat="1" ht="20.85" customHeight="1" x14ac:dyDescent="0.15">
      <c r="A11" s="118"/>
      <c r="B11" s="312"/>
      <c r="C11" s="234" t="s">
        <v>102</v>
      </c>
      <c r="D11" s="116"/>
      <c r="E11" s="297" t="s">
        <v>1</v>
      </c>
      <c r="F11" s="298"/>
      <c r="G11" s="116"/>
    </row>
    <row r="12" spans="1:7" s="120" customFormat="1" ht="20.85" customHeight="1" x14ac:dyDescent="0.15">
      <c r="A12" s="118"/>
      <c r="B12" s="312"/>
      <c r="C12" s="234" t="s">
        <v>103</v>
      </c>
      <c r="D12" s="116"/>
      <c r="E12" s="303"/>
      <c r="F12" s="304"/>
      <c r="G12" s="116"/>
    </row>
    <row r="13" spans="1:7" s="120" customFormat="1" ht="20.85" customHeight="1" x14ac:dyDescent="0.15">
      <c r="A13" s="118"/>
      <c r="B13" s="312"/>
      <c r="C13" s="234" t="s">
        <v>104</v>
      </c>
      <c r="D13" s="116"/>
      <c r="E13" s="297" t="s">
        <v>2</v>
      </c>
      <c r="F13" s="298"/>
      <c r="G13" s="116"/>
    </row>
    <row r="14" spans="1:7" s="120" customFormat="1" ht="20.85" customHeight="1" thickBot="1" x14ac:dyDescent="0.2">
      <c r="A14" s="118"/>
      <c r="B14" s="312"/>
      <c r="C14" s="234" t="s">
        <v>105</v>
      </c>
      <c r="D14" s="116"/>
      <c r="E14" s="293"/>
      <c r="F14" s="294"/>
      <c r="G14" s="116"/>
    </row>
    <row r="15" spans="1:7" s="120" customFormat="1" ht="20.85" customHeight="1" x14ac:dyDescent="0.15">
      <c r="A15" s="118"/>
      <c r="B15" s="312"/>
      <c r="C15" s="234" t="s">
        <v>106</v>
      </c>
      <c r="D15" s="116"/>
      <c r="E15" s="116"/>
      <c r="F15" s="116"/>
      <c r="G15" s="116"/>
    </row>
    <row r="16" spans="1:7" ht="20.85" customHeight="1" x14ac:dyDescent="0.15">
      <c r="A16" s="118"/>
      <c r="B16" s="312"/>
      <c r="C16" s="234" t="s">
        <v>107</v>
      </c>
      <c r="D16" s="116"/>
      <c r="E16" s="116"/>
      <c r="F16" s="116"/>
      <c r="G16" s="116"/>
    </row>
    <row r="17" spans="1:7" ht="20.85" customHeight="1" x14ac:dyDescent="0.15">
      <c r="A17" s="118"/>
      <c r="B17" s="312"/>
      <c r="C17" s="234" t="s">
        <v>108</v>
      </c>
      <c r="D17" s="116"/>
      <c r="E17" s="116"/>
      <c r="F17" s="116"/>
      <c r="G17" s="116"/>
    </row>
    <row r="18" spans="1:7" ht="20.85" customHeight="1" x14ac:dyDescent="0.15">
      <c r="A18" s="118"/>
      <c r="B18" s="312"/>
      <c r="C18" s="234" t="s">
        <v>134</v>
      </c>
      <c r="D18" s="116"/>
      <c r="E18" s="116"/>
      <c r="F18" s="116"/>
      <c r="G18" s="116"/>
    </row>
    <row r="19" spans="1:7" ht="20.85" customHeight="1" x14ac:dyDescent="0.15">
      <c r="A19" s="118"/>
      <c r="B19" s="312"/>
      <c r="C19" s="234" t="s">
        <v>109</v>
      </c>
      <c r="D19" s="116"/>
      <c r="E19" s="116"/>
      <c r="F19" s="116"/>
      <c r="G19" s="116"/>
    </row>
    <row r="20" spans="1:7" ht="20.85" customHeight="1" x14ac:dyDescent="0.15">
      <c r="A20" s="118"/>
      <c r="B20" s="312"/>
      <c r="C20" s="234" t="s">
        <v>110</v>
      </c>
      <c r="D20" s="116"/>
      <c r="E20" s="116"/>
      <c r="F20" s="116"/>
      <c r="G20" s="116"/>
    </row>
    <row r="21" spans="1:7" ht="20.85" customHeight="1" x14ac:dyDescent="0.15">
      <c r="A21" s="118"/>
      <c r="B21" s="312"/>
      <c r="C21" s="234" t="s">
        <v>111</v>
      </c>
      <c r="D21" s="116"/>
      <c r="E21" s="116"/>
      <c r="F21" s="116"/>
      <c r="G21" s="116"/>
    </row>
    <row r="22" spans="1:7" ht="20.85" customHeight="1" x14ac:dyDescent="0.15">
      <c r="A22" s="118"/>
      <c r="B22" s="312"/>
      <c r="C22" s="234" t="s">
        <v>112</v>
      </c>
      <c r="D22" s="116"/>
      <c r="E22" s="116"/>
      <c r="F22" s="116"/>
      <c r="G22" s="116"/>
    </row>
    <row r="23" spans="1:7" ht="20.85" customHeight="1" x14ac:dyDescent="0.15">
      <c r="A23" s="118"/>
      <c r="B23" s="312"/>
      <c r="C23" s="234" t="s">
        <v>113</v>
      </c>
      <c r="D23" s="116"/>
      <c r="E23" s="116"/>
      <c r="F23" s="116"/>
      <c r="G23" s="116"/>
    </row>
    <row r="24" spans="1:7" ht="20.85" customHeight="1" x14ac:dyDescent="0.15">
      <c r="A24" s="118"/>
      <c r="B24" s="312"/>
      <c r="C24" s="234" t="s">
        <v>114</v>
      </c>
      <c r="D24" s="116"/>
      <c r="E24" s="116"/>
      <c r="F24" s="116"/>
      <c r="G24" s="116"/>
    </row>
    <row r="25" spans="1:7" ht="20.85" customHeight="1" x14ac:dyDescent="0.15">
      <c r="A25" s="118"/>
      <c r="B25" s="312"/>
      <c r="C25" s="234" t="s">
        <v>115</v>
      </c>
      <c r="D25" s="116"/>
      <c r="E25" s="116"/>
      <c r="F25" s="116"/>
      <c r="G25" s="116"/>
    </row>
    <row r="26" spans="1:7" ht="20.85" customHeight="1" x14ac:dyDescent="0.15">
      <c r="A26" s="118"/>
      <c r="B26" s="312"/>
      <c r="C26" s="155" t="s">
        <v>124</v>
      </c>
      <c r="D26" s="116"/>
      <c r="E26" s="116"/>
      <c r="F26" s="116"/>
      <c r="G26" s="116"/>
    </row>
    <row r="27" spans="1:7" ht="20.85" customHeight="1" thickBot="1" x14ac:dyDescent="0.2">
      <c r="A27" s="118"/>
      <c r="B27" s="313"/>
      <c r="C27" s="155" t="s">
        <v>125</v>
      </c>
      <c r="D27" s="116"/>
      <c r="E27" s="116"/>
      <c r="F27" s="116"/>
      <c r="G27" s="116"/>
    </row>
    <row r="28" spans="1:7" ht="20.85" customHeight="1" x14ac:dyDescent="0.15">
      <c r="A28" s="118"/>
      <c r="B28" s="308" t="s">
        <v>135</v>
      </c>
      <c r="C28" s="235" t="s">
        <v>116</v>
      </c>
      <c r="D28" s="116"/>
      <c r="E28" s="116"/>
      <c r="F28" s="116"/>
      <c r="G28" s="116"/>
    </row>
    <row r="29" spans="1:7" ht="20.85" customHeight="1" x14ac:dyDescent="0.15">
      <c r="A29" s="118"/>
      <c r="B29" s="309"/>
      <c r="C29" s="29" t="s">
        <v>117</v>
      </c>
      <c r="D29" s="116"/>
      <c r="E29" s="116"/>
      <c r="F29" s="116"/>
      <c r="G29" s="116"/>
    </row>
    <row r="30" spans="1:7" ht="20.85" customHeight="1" thickBot="1" x14ac:dyDescent="0.2">
      <c r="A30" s="118"/>
      <c r="B30" s="310"/>
      <c r="C30" s="30" t="s">
        <v>118</v>
      </c>
      <c r="D30" s="116"/>
      <c r="E30" s="116"/>
      <c r="F30" s="116"/>
      <c r="G30" s="116"/>
    </row>
    <row r="31" spans="1:7" ht="20.85" customHeight="1" x14ac:dyDescent="0.15">
      <c r="A31" s="118"/>
      <c r="B31" s="305" t="s">
        <v>3</v>
      </c>
      <c r="C31" s="235" t="s">
        <v>119</v>
      </c>
      <c r="D31" s="116"/>
      <c r="E31" s="116"/>
      <c r="F31" s="116"/>
      <c r="G31" s="116"/>
    </row>
    <row r="32" spans="1:7" ht="20.85" customHeight="1" x14ac:dyDescent="0.15">
      <c r="A32" s="118"/>
      <c r="B32" s="306"/>
      <c r="C32" s="29" t="s">
        <v>120</v>
      </c>
      <c r="D32" s="116"/>
      <c r="E32" s="116"/>
      <c r="F32" s="116"/>
      <c r="G32" s="116"/>
    </row>
    <row r="33" spans="1:7" ht="20.85" customHeight="1" thickBot="1" x14ac:dyDescent="0.2">
      <c r="A33" s="118"/>
      <c r="B33" s="307"/>
      <c r="C33" s="31" t="s">
        <v>4</v>
      </c>
      <c r="D33" s="116"/>
      <c r="E33" s="116"/>
      <c r="F33" s="116"/>
      <c r="G33" s="116"/>
    </row>
    <row r="34" spans="1:7" ht="20.85" customHeight="1" x14ac:dyDescent="0.15">
      <c r="A34" s="118"/>
      <c r="B34" s="305" t="s">
        <v>5</v>
      </c>
      <c r="C34" s="235" t="s">
        <v>121</v>
      </c>
      <c r="D34" s="116"/>
      <c r="E34" s="116"/>
      <c r="F34" s="116"/>
      <c r="G34" s="116"/>
    </row>
    <row r="35" spans="1:7" ht="20.85" customHeight="1" x14ac:dyDescent="0.15">
      <c r="A35" s="118"/>
      <c r="B35" s="306"/>
      <c r="C35" s="29" t="s">
        <v>122</v>
      </c>
      <c r="D35" s="116"/>
      <c r="E35" s="116"/>
      <c r="F35" s="116"/>
      <c r="G35" s="116"/>
    </row>
    <row r="36" spans="1:7" ht="20.85" customHeight="1" thickBot="1" x14ac:dyDescent="0.2">
      <c r="A36" s="118"/>
      <c r="B36" s="307"/>
      <c r="C36" s="30" t="s">
        <v>87</v>
      </c>
      <c r="D36" s="116"/>
      <c r="E36" s="116"/>
      <c r="F36" s="116"/>
      <c r="G36" s="116"/>
    </row>
    <row r="37" spans="1:7" ht="20.85" customHeight="1" x14ac:dyDescent="0.15">
      <c r="A37" s="118"/>
      <c r="B37" s="314" t="s">
        <v>75</v>
      </c>
      <c r="C37" s="236" t="s">
        <v>79</v>
      </c>
      <c r="D37" s="116"/>
      <c r="E37" s="116"/>
      <c r="F37" s="116"/>
      <c r="G37" s="116"/>
    </row>
    <row r="38" spans="1:7" ht="20.85" customHeight="1" x14ac:dyDescent="0.15">
      <c r="A38" s="118"/>
      <c r="B38" s="315"/>
      <c r="C38" s="237" t="s">
        <v>123</v>
      </c>
      <c r="D38" s="116"/>
      <c r="E38" s="116"/>
      <c r="F38" s="116"/>
      <c r="G38" s="116"/>
    </row>
    <row r="39" spans="1:7" ht="20.85" customHeight="1" thickBot="1" x14ac:dyDescent="0.2">
      <c r="A39" s="118"/>
      <c r="B39" s="316"/>
      <c r="C39" s="181" t="s">
        <v>87</v>
      </c>
      <c r="D39" s="116"/>
      <c r="E39" s="116"/>
      <c r="F39" s="116"/>
      <c r="G39" s="116"/>
    </row>
    <row r="40" spans="1:7" ht="20.85" customHeight="1" x14ac:dyDescent="0.15">
      <c r="A40" s="118"/>
      <c r="B40" s="291" t="s">
        <v>6</v>
      </c>
      <c r="C40" s="238" t="s">
        <v>7</v>
      </c>
      <c r="D40" s="116"/>
      <c r="E40" s="116"/>
      <c r="F40" s="116"/>
      <c r="G40" s="116"/>
    </row>
    <row r="41" spans="1:7" ht="20.85" customHeight="1" x14ac:dyDescent="0.15">
      <c r="A41" s="118"/>
      <c r="B41" s="291"/>
      <c r="C41" s="31" t="s">
        <v>126</v>
      </c>
      <c r="D41" s="116"/>
      <c r="E41" s="116"/>
      <c r="F41" s="116"/>
      <c r="G41" s="116"/>
    </row>
    <row r="42" spans="1:7" ht="20.85" customHeight="1" thickBot="1" x14ac:dyDescent="0.2">
      <c r="A42" s="118"/>
      <c r="B42" s="292"/>
      <c r="C42" s="32" t="s">
        <v>125</v>
      </c>
      <c r="D42" s="116"/>
      <c r="E42" s="116"/>
      <c r="F42" s="116"/>
      <c r="G42" s="116"/>
    </row>
    <row r="43" spans="1:7" ht="39.75" customHeight="1" x14ac:dyDescent="0.15">
      <c r="A43" s="119" t="s">
        <v>94</v>
      </c>
      <c r="B43" s="119"/>
      <c r="C43" s="119"/>
      <c r="D43" s="119"/>
      <c r="E43" s="119"/>
      <c r="F43" s="119"/>
      <c r="G43" s="119"/>
    </row>
  </sheetData>
  <sheetProtection algorithmName="SHA-512" hashValue="fGuA+AeDz+FWWYW00OCTVMSuGGW7+K/hkscDd7I9Pyyj2IFa5LoYUpS5p5zcpcKE2zu/i1fIy++Ke/an54fCHg==" saltValue="jb56VfV35kaTGhO3GxFVHA==" spinCount="100000" sheet="1" objects="1" scenarios="1"/>
  <mergeCells count="13">
    <mergeCell ref="B2:B6"/>
    <mergeCell ref="B40:B42"/>
    <mergeCell ref="E14:F14"/>
    <mergeCell ref="E8:F8"/>
    <mergeCell ref="E11:F11"/>
    <mergeCell ref="E13:F13"/>
    <mergeCell ref="E9:F10"/>
    <mergeCell ref="E12:F12"/>
    <mergeCell ref="B31:B33"/>
    <mergeCell ref="B28:B30"/>
    <mergeCell ref="B8:B27"/>
    <mergeCell ref="B34:B36"/>
    <mergeCell ref="B37:B39"/>
  </mergeCells>
  <phoneticPr fontId="13"/>
  <dataValidations count="1">
    <dataValidation allowBlank="1" sqref="B31 B34:B42" xr:uid="{00000000-0002-0000-0000-000000000000}"/>
  </dataValidations>
  <pageMargins left="0.70866141732283472" right="0.70866141732283472" top="0.74803149606299213" bottom="0.74803149606299213" header="0.51181102362204722" footer="0.51181102362204722"/>
  <pageSetup paperSize="9" scale="85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L53"/>
  <sheetViews>
    <sheetView view="pageBreakPreview" zoomScale="75" zoomScaleNormal="100" zoomScaleSheetLayoutView="75" workbookViewId="0">
      <selection activeCell="D5" sqref="D5"/>
    </sheetView>
  </sheetViews>
  <sheetFormatPr defaultColWidth="0" defaultRowHeight="18" customHeight="1" zeroHeight="1" x14ac:dyDescent="0.15"/>
  <cols>
    <col min="1" max="1" width="2.6640625" customWidth="1"/>
    <col min="2" max="2" width="5.21875" style="3" customWidth="1"/>
    <col min="3" max="3" width="25.88671875" style="3" customWidth="1"/>
    <col min="4" max="4" width="17.88671875" style="3" customWidth="1"/>
    <col min="5" max="5" width="3" style="3" customWidth="1"/>
    <col min="6" max="6" width="12.109375" style="3" customWidth="1"/>
    <col min="7" max="11" width="13.109375" style="3" customWidth="1"/>
    <col min="12" max="12" width="3.6640625" style="3" customWidth="1"/>
    <col min="13" max="13" width="0" style="3" hidden="1" customWidth="1"/>
    <col min="14" max="16384" width="0" style="3" hidden="1"/>
  </cols>
  <sheetData>
    <row r="1" spans="1:12" ht="16.8" customHeight="1" x14ac:dyDescent="0.15">
      <c r="A1" s="317"/>
      <c r="B1" s="317"/>
      <c r="C1" s="317"/>
      <c r="D1" s="317"/>
      <c r="E1" s="318"/>
      <c r="F1" s="318"/>
      <c r="G1" s="318"/>
      <c r="H1" s="318"/>
      <c r="I1" s="318"/>
      <c r="J1" s="318"/>
      <c r="K1" s="318"/>
      <c r="L1" s="318"/>
    </row>
    <row r="2" spans="1:12" ht="18.75" customHeight="1" x14ac:dyDescent="0.15">
      <c r="A2" s="317"/>
      <c r="B2" s="319" t="str">
        <f>初期設定!E2&amp;"年9月 家計簿"</f>
        <v>2023年9月 家計簿</v>
      </c>
      <c r="C2" s="319"/>
      <c r="D2" s="319"/>
      <c r="E2" s="318"/>
      <c r="F2" s="318"/>
      <c r="G2" s="318"/>
      <c r="H2" s="318"/>
      <c r="I2" s="318"/>
      <c r="J2" s="318"/>
      <c r="K2" s="318"/>
      <c r="L2" s="318"/>
    </row>
    <row r="3" spans="1:12" ht="6" customHeight="1" thickBot="1" x14ac:dyDescent="0.2">
      <c r="A3" s="317"/>
      <c r="B3" s="213"/>
      <c r="C3" s="213"/>
      <c r="D3" s="213"/>
      <c r="E3" s="318"/>
      <c r="F3" s="318"/>
      <c r="G3" s="318"/>
      <c r="H3" s="318"/>
      <c r="I3" s="318"/>
      <c r="J3" s="318"/>
      <c r="K3" s="318"/>
      <c r="L3" s="318"/>
    </row>
    <row r="4" spans="1:12" ht="22.2" customHeight="1" x14ac:dyDescent="0.15">
      <c r="A4" s="317"/>
      <c r="B4" s="320" t="s">
        <v>8</v>
      </c>
      <c r="C4" s="320"/>
      <c r="D4" s="320"/>
      <c r="E4" s="318"/>
      <c r="F4" s="321" t="s">
        <v>9</v>
      </c>
      <c r="G4" s="321"/>
      <c r="H4" s="321"/>
      <c r="I4" s="321"/>
      <c r="J4" s="321"/>
      <c r="K4" s="321"/>
      <c r="L4" s="318"/>
    </row>
    <row r="5" spans="1:12" ht="22.2" customHeight="1" thickBot="1" x14ac:dyDescent="0.2">
      <c r="A5" s="317"/>
      <c r="B5" s="322" t="str">
        <f>IF(ISBLANK(初期設定!C2)=TRUE,"",初期設定!C2)</f>
        <v>世帯主収入</v>
      </c>
      <c r="C5" s="322"/>
      <c r="D5" s="33"/>
      <c r="E5" s="318"/>
      <c r="F5" s="324" t="str">
        <f>IF(初期設定!E9=0,"",初期設定!E9)</f>
        <v/>
      </c>
      <c r="G5" s="324"/>
      <c r="H5" s="324"/>
      <c r="I5" s="324"/>
      <c r="J5" s="324"/>
      <c r="K5" s="324"/>
      <c r="L5" s="318"/>
    </row>
    <row r="6" spans="1:12" ht="22.2" customHeight="1" thickBot="1" x14ac:dyDescent="0.2">
      <c r="A6" s="317"/>
      <c r="B6" s="325" t="str">
        <f>IF(ISBLANK(初期設定!C3)=TRUE,"",初期設定!C3)</f>
        <v>配偶者収入</v>
      </c>
      <c r="C6" s="325"/>
      <c r="D6" s="34"/>
      <c r="E6" s="318"/>
      <c r="F6" s="324"/>
      <c r="G6" s="324"/>
      <c r="H6" s="324"/>
      <c r="I6" s="324"/>
      <c r="J6" s="324"/>
      <c r="K6" s="324"/>
      <c r="L6" s="318"/>
    </row>
    <row r="7" spans="1:12" ht="22.2" customHeight="1" thickBot="1" x14ac:dyDescent="0.2">
      <c r="A7" s="317"/>
      <c r="B7" s="326" t="str">
        <f>IF(ISBLANK(初期設定!C4)=TRUE,"",初期設定!C4)</f>
        <v/>
      </c>
      <c r="C7" s="326"/>
      <c r="D7" s="35"/>
      <c r="E7" s="318"/>
      <c r="F7" s="324"/>
      <c r="G7" s="324"/>
      <c r="H7" s="324"/>
      <c r="I7" s="324"/>
      <c r="J7" s="324"/>
      <c r="K7" s="324"/>
      <c r="L7" s="318"/>
    </row>
    <row r="8" spans="1:12" ht="22.2" customHeight="1" thickBot="1" x14ac:dyDescent="0.2">
      <c r="A8" s="317"/>
      <c r="B8" s="326" t="str">
        <f>IF(ISBLANK(初期設定!C5)=TRUE,"",初期設定!C5)</f>
        <v/>
      </c>
      <c r="C8" s="326"/>
      <c r="D8" s="35"/>
      <c r="E8" s="318"/>
      <c r="F8" s="327"/>
      <c r="G8" s="327"/>
      <c r="H8" s="327"/>
      <c r="I8" s="327"/>
      <c r="J8" s="327"/>
      <c r="K8" s="327"/>
      <c r="L8" s="318"/>
    </row>
    <row r="9" spans="1:12" ht="22.2" customHeight="1" thickBot="1" x14ac:dyDescent="0.2">
      <c r="A9" s="317"/>
      <c r="B9" s="334" t="str">
        <f>IF(ISBLANK(初期設定!C6)=TRUE,"",初期設定!C6)</f>
        <v/>
      </c>
      <c r="C9" s="334"/>
      <c r="D9" s="38"/>
      <c r="E9" s="318"/>
      <c r="F9" s="336" t="s">
        <v>12</v>
      </c>
      <c r="G9" s="336"/>
      <c r="H9" s="336"/>
      <c r="I9" s="336"/>
      <c r="J9" s="336"/>
      <c r="K9" s="336"/>
      <c r="L9" s="318"/>
    </row>
    <row r="10" spans="1:12" ht="22.2" customHeight="1" thickTop="1" thickBot="1" x14ac:dyDescent="0.2">
      <c r="A10" s="317"/>
      <c r="B10" s="335" t="s">
        <v>13</v>
      </c>
      <c r="C10" s="335"/>
      <c r="D10" s="214">
        <f>SUM(D5:D9)</f>
        <v>0</v>
      </c>
      <c r="E10" s="318"/>
      <c r="F10" s="337"/>
      <c r="G10" s="338"/>
      <c r="H10" s="338"/>
      <c r="I10" s="338"/>
      <c r="J10" s="338"/>
      <c r="K10" s="339"/>
      <c r="L10" s="318"/>
    </row>
    <row r="11" spans="1:12" ht="22.2" customHeight="1" thickBot="1" x14ac:dyDescent="0.2">
      <c r="A11" s="317"/>
      <c r="B11" s="318"/>
      <c r="C11" s="318"/>
      <c r="D11" s="318"/>
      <c r="E11" s="318"/>
      <c r="F11" s="340"/>
      <c r="G11" s="341"/>
      <c r="H11" s="341"/>
      <c r="I11" s="341"/>
      <c r="J11" s="341"/>
      <c r="K11" s="342"/>
      <c r="L11" s="318"/>
    </row>
    <row r="12" spans="1:12" ht="22.2" customHeight="1" x14ac:dyDescent="0.15">
      <c r="A12" s="317"/>
      <c r="B12" s="320" t="s">
        <v>14</v>
      </c>
      <c r="C12" s="320"/>
      <c r="D12" s="320"/>
      <c r="E12" s="318"/>
      <c r="F12" s="340"/>
      <c r="G12" s="341"/>
      <c r="H12" s="341"/>
      <c r="I12" s="341"/>
      <c r="J12" s="341"/>
      <c r="K12" s="342"/>
      <c r="L12" s="318"/>
    </row>
    <row r="13" spans="1:12" ht="22.2" customHeight="1" x14ac:dyDescent="0.15">
      <c r="A13" s="317"/>
      <c r="B13" s="350" t="str">
        <f>IF(ISBLANK(初期設定!B8)=TRUE,"",初期設定!B8)</f>
        <v>基本生活費</v>
      </c>
      <c r="C13" s="215" t="str">
        <f>IF(ISBLANK(初期設定!C8)=TRUE,"",初期設定!C8)</f>
        <v>食費</v>
      </c>
      <c r="D13" s="177"/>
      <c r="E13" s="318"/>
      <c r="F13" s="340"/>
      <c r="G13" s="341"/>
      <c r="H13" s="341"/>
      <c r="I13" s="341"/>
      <c r="J13" s="341"/>
      <c r="K13" s="342"/>
      <c r="L13" s="318"/>
    </row>
    <row r="14" spans="1:12" ht="22.2" customHeight="1" thickBot="1" x14ac:dyDescent="0.2">
      <c r="A14" s="317"/>
      <c r="B14" s="351"/>
      <c r="C14" s="215" t="str">
        <f>IF(ISBLANK(初期設定!C9)=TRUE,"",初期設定!C9)</f>
        <v>外食費</v>
      </c>
      <c r="D14" s="34"/>
      <c r="E14" s="318"/>
      <c r="F14" s="343"/>
      <c r="G14" s="344"/>
      <c r="H14" s="344"/>
      <c r="I14" s="344"/>
      <c r="J14" s="344"/>
      <c r="K14" s="345"/>
      <c r="L14" s="318"/>
    </row>
    <row r="15" spans="1:12" ht="22.2" customHeight="1" thickBot="1" x14ac:dyDescent="0.2">
      <c r="A15" s="317"/>
      <c r="B15" s="351"/>
      <c r="C15" s="215" t="str">
        <f>IF(ISBLANK(初期設定!C10)=TRUE,"",初期設定!C10)</f>
        <v>電気代</v>
      </c>
      <c r="D15" s="34"/>
      <c r="E15" s="318"/>
      <c r="F15" s="329"/>
      <c r="G15" s="329"/>
      <c r="H15" s="329"/>
      <c r="I15" s="329"/>
      <c r="J15" s="329"/>
      <c r="K15" s="329"/>
      <c r="L15" s="318"/>
    </row>
    <row r="16" spans="1:12" ht="22.2" customHeight="1" thickBot="1" x14ac:dyDescent="0.2">
      <c r="A16" s="317"/>
      <c r="B16" s="351"/>
      <c r="C16" s="215" t="str">
        <f>IF(ISBLANK(初期設定!C11)=TRUE,"",初期設定!C11)</f>
        <v>水道代</v>
      </c>
      <c r="D16" s="34"/>
      <c r="E16" s="318"/>
      <c r="F16" s="243" t="s">
        <v>97</v>
      </c>
      <c r="G16" s="244"/>
      <c r="H16" s="244"/>
      <c r="I16" s="244"/>
      <c r="J16" s="244"/>
      <c r="K16" s="245"/>
      <c r="L16" s="318"/>
    </row>
    <row r="17" spans="1:12" ht="22.2" customHeight="1" x14ac:dyDescent="0.15">
      <c r="A17" s="317"/>
      <c r="B17" s="351"/>
      <c r="C17" s="215" t="str">
        <f>IF(ISBLANK(初期設定!C12)=TRUE,"",初期設定!C12)</f>
        <v>ガス代</v>
      </c>
      <c r="D17" s="34"/>
      <c r="E17" s="318"/>
      <c r="F17" s="216" t="s">
        <v>15</v>
      </c>
      <c r="G17" s="246"/>
      <c r="H17" s="247"/>
      <c r="I17" s="248"/>
      <c r="J17" s="248"/>
      <c r="K17" s="249"/>
      <c r="L17" s="318"/>
    </row>
    <row r="18" spans="1:12" ht="22.2" customHeight="1" x14ac:dyDescent="0.15">
      <c r="A18" s="317"/>
      <c r="B18" s="351"/>
      <c r="C18" s="215" t="str">
        <f>IF(ISBLANK(初期設定!C13)=TRUE,"",初期設定!C13)</f>
        <v>新聞(NHK・ケーブルTV等)</v>
      </c>
      <c r="D18" s="34"/>
      <c r="E18" s="318"/>
      <c r="F18" s="217" t="s">
        <v>16</v>
      </c>
      <c r="G18" s="250"/>
      <c r="H18" s="251"/>
      <c r="I18" s="252"/>
      <c r="J18" s="252"/>
      <c r="K18" s="253"/>
      <c r="L18" s="318"/>
    </row>
    <row r="19" spans="1:12" ht="22.2" customHeight="1" x14ac:dyDescent="0.15">
      <c r="A19" s="317"/>
      <c r="B19" s="351"/>
      <c r="C19" s="215" t="str">
        <f>IF(ISBLANK(初期設定!C14)=TRUE,"",初期設定!C14)</f>
        <v>通信費（固定電話）</v>
      </c>
      <c r="D19" s="34"/>
      <c r="E19" s="318"/>
      <c r="F19" s="217" t="s">
        <v>17</v>
      </c>
      <c r="G19" s="250"/>
      <c r="H19" s="251"/>
      <c r="I19" s="252"/>
      <c r="J19" s="252"/>
      <c r="K19" s="253"/>
      <c r="L19" s="318"/>
    </row>
    <row r="20" spans="1:12" ht="22.2" customHeight="1" x14ac:dyDescent="0.15">
      <c r="A20" s="317"/>
      <c r="B20" s="351"/>
      <c r="C20" s="215" t="str">
        <f>IF(ISBLANK(初期設定!C15)=TRUE,"",初期設定!C15)</f>
        <v>通信費（携帯）</v>
      </c>
      <c r="D20" s="34"/>
      <c r="E20" s="318"/>
      <c r="F20" s="217" t="s">
        <v>18</v>
      </c>
      <c r="G20" s="250"/>
      <c r="H20" s="251"/>
      <c r="I20" s="252"/>
      <c r="J20" s="252"/>
      <c r="K20" s="253"/>
      <c r="L20" s="318"/>
    </row>
    <row r="21" spans="1:12" ht="22.2" customHeight="1" x14ac:dyDescent="0.15">
      <c r="A21" s="317"/>
      <c r="B21" s="351"/>
      <c r="C21" s="215" t="str">
        <f>IF(ISBLANK(初期設定!C16)=TRUE,"",初期設定!C16)</f>
        <v>通信費（ネット・他）</v>
      </c>
      <c r="D21" s="34"/>
      <c r="E21" s="318"/>
      <c r="F21" s="217" t="s">
        <v>19</v>
      </c>
      <c r="G21" s="250"/>
      <c r="H21" s="251"/>
      <c r="I21" s="252"/>
      <c r="J21" s="252"/>
      <c r="K21" s="253"/>
      <c r="L21" s="318"/>
    </row>
    <row r="22" spans="1:12" ht="22.2" customHeight="1" x14ac:dyDescent="0.15">
      <c r="A22" s="317"/>
      <c r="B22" s="351"/>
      <c r="C22" s="215" t="str">
        <f>IF(ISBLANK(初期設定!C17)=TRUE,"",初期設定!C17)</f>
        <v>医療費</v>
      </c>
      <c r="D22" s="34"/>
      <c r="E22" s="318"/>
      <c r="F22" s="217" t="s">
        <v>20</v>
      </c>
      <c r="G22" s="250"/>
      <c r="H22" s="251"/>
      <c r="I22" s="252"/>
      <c r="J22" s="252"/>
      <c r="K22" s="253"/>
      <c r="L22" s="318"/>
    </row>
    <row r="23" spans="1:12" ht="22.2" customHeight="1" x14ac:dyDescent="0.15">
      <c r="A23" s="317"/>
      <c r="B23" s="351"/>
      <c r="C23" s="215" t="str">
        <f>IF(ISBLANK(初期設定!C18)=TRUE,"",初期設定!C18)</f>
        <v>被服費</v>
      </c>
      <c r="D23" s="34"/>
      <c r="E23" s="318"/>
      <c r="F23" s="217" t="s">
        <v>21</v>
      </c>
      <c r="G23" s="250"/>
      <c r="H23" s="251"/>
      <c r="I23" s="252"/>
      <c r="J23" s="252"/>
      <c r="K23" s="253"/>
      <c r="L23" s="318"/>
    </row>
    <row r="24" spans="1:12" ht="22.2" customHeight="1" x14ac:dyDescent="0.15">
      <c r="A24" s="317"/>
      <c r="B24" s="351"/>
      <c r="C24" s="215" t="str">
        <f>IF(ISBLANK(初期設定!C19)=TRUE,"",初期設定!C19)</f>
        <v>美容理容費</v>
      </c>
      <c r="D24" s="34"/>
      <c r="E24" s="318"/>
      <c r="F24" s="217" t="s">
        <v>22</v>
      </c>
      <c r="G24" s="250"/>
      <c r="H24" s="251"/>
      <c r="I24" s="252"/>
      <c r="J24" s="252"/>
      <c r="K24" s="253"/>
      <c r="L24" s="318"/>
    </row>
    <row r="25" spans="1:12" ht="22.2" customHeight="1" x14ac:dyDescent="0.15">
      <c r="A25" s="317"/>
      <c r="B25" s="351"/>
      <c r="C25" s="215" t="str">
        <f>IF(ISBLANK(初期設定!C20)=TRUE,"",初期設定!C20)</f>
        <v>日用品・雑貨費</v>
      </c>
      <c r="D25" s="34"/>
      <c r="E25" s="318"/>
      <c r="F25" s="217" t="s">
        <v>23</v>
      </c>
      <c r="G25" s="250"/>
      <c r="H25" s="251"/>
      <c r="I25" s="252"/>
      <c r="J25" s="252"/>
      <c r="K25" s="253"/>
      <c r="L25" s="318"/>
    </row>
    <row r="26" spans="1:12" ht="22.2" customHeight="1" x14ac:dyDescent="0.15">
      <c r="A26" s="317"/>
      <c r="B26" s="351"/>
      <c r="C26" s="215" t="str">
        <f>IF(ISBLANK(初期設定!C21)=TRUE,"",初期設定!C21)</f>
        <v>レジャー費</v>
      </c>
      <c r="D26" s="34"/>
      <c r="E26" s="318"/>
      <c r="F26" s="217" t="s">
        <v>24</v>
      </c>
      <c r="G26" s="250"/>
      <c r="H26" s="251"/>
      <c r="I26" s="252"/>
      <c r="J26" s="252"/>
      <c r="K26" s="253"/>
      <c r="L26" s="318"/>
    </row>
    <row r="27" spans="1:12" ht="22.2" customHeight="1" x14ac:dyDescent="0.15">
      <c r="A27" s="317"/>
      <c r="B27" s="351"/>
      <c r="C27" s="215" t="str">
        <f>IF(ISBLANK(初期設定!C22)=TRUE,"",初期設定!C22)</f>
        <v>教養娯楽費</v>
      </c>
      <c r="D27" s="34"/>
      <c r="E27" s="318"/>
      <c r="F27" s="217" t="s">
        <v>25</v>
      </c>
      <c r="G27" s="250"/>
      <c r="H27" s="251"/>
      <c r="I27" s="252"/>
      <c r="J27" s="252"/>
      <c r="K27" s="253"/>
      <c r="L27" s="318"/>
    </row>
    <row r="28" spans="1:12" ht="22.2" customHeight="1" x14ac:dyDescent="0.15">
      <c r="A28" s="317"/>
      <c r="B28" s="351"/>
      <c r="C28" s="215" t="str">
        <f>IF(ISBLANK(初期設定!C23)=TRUE,"",初期設定!C23)</f>
        <v>交際費（お中元等含）</v>
      </c>
      <c r="D28" s="34"/>
      <c r="E28" s="318"/>
      <c r="F28" s="217" t="s">
        <v>26</v>
      </c>
      <c r="G28" s="250"/>
      <c r="H28" s="251"/>
      <c r="I28" s="252"/>
      <c r="J28" s="252"/>
      <c r="K28" s="253"/>
      <c r="L28" s="318"/>
    </row>
    <row r="29" spans="1:12" ht="22.2" customHeight="1" x14ac:dyDescent="0.15">
      <c r="A29" s="317"/>
      <c r="B29" s="351"/>
      <c r="C29" s="215" t="str">
        <f>IF(ISBLANK(初期設定!C24)=TRUE,"",初期設定!C24)</f>
        <v>夫こづかい</v>
      </c>
      <c r="D29" s="34"/>
      <c r="E29" s="318"/>
      <c r="F29" s="217" t="s">
        <v>27</v>
      </c>
      <c r="G29" s="250"/>
      <c r="H29" s="251"/>
      <c r="I29" s="252"/>
      <c r="J29" s="252"/>
      <c r="K29" s="253"/>
      <c r="L29" s="318"/>
    </row>
    <row r="30" spans="1:12" ht="22.2" customHeight="1" x14ac:dyDescent="0.15">
      <c r="A30" s="317"/>
      <c r="B30" s="351"/>
      <c r="C30" s="215" t="str">
        <f>IF(ISBLANK(初期設定!C25)=TRUE,"",初期設定!C25)</f>
        <v>妻こづかい</v>
      </c>
      <c r="D30" s="34"/>
      <c r="E30" s="318"/>
      <c r="F30" s="217" t="s">
        <v>28</v>
      </c>
      <c r="G30" s="250"/>
      <c r="H30" s="251"/>
      <c r="I30" s="252"/>
      <c r="J30" s="252"/>
      <c r="K30" s="253"/>
      <c r="L30" s="318"/>
    </row>
    <row r="31" spans="1:12" ht="22.2" customHeight="1" x14ac:dyDescent="0.15">
      <c r="A31" s="317"/>
      <c r="B31" s="351"/>
      <c r="C31" s="215" t="str">
        <f>IF(ISBLANK(初期設定!C26)=TRUE,"",初期設定!C26)</f>
        <v>（予備1）</v>
      </c>
      <c r="D31" s="34"/>
      <c r="E31" s="318"/>
      <c r="F31" s="217" t="s">
        <v>29</v>
      </c>
      <c r="G31" s="250"/>
      <c r="H31" s="251"/>
      <c r="I31" s="252"/>
      <c r="J31" s="252"/>
      <c r="K31" s="253"/>
      <c r="L31" s="318"/>
    </row>
    <row r="32" spans="1:12" ht="22.2" customHeight="1" thickBot="1" x14ac:dyDescent="0.2">
      <c r="A32" s="317"/>
      <c r="B32" s="351"/>
      <c r="C32" s="218" t="str">
        <f>IF(ISBLANK(初期設定!C27)=TRUE,"",初期設定!C27)</f>
        <v>（予備2）</v>
      </c>
      <c r="D32" s="156"/>
      <c r="E32" s="318"/>
      <c r="F32" s="217" t="s">
        <v>30</v>
      </c>
      <c r="G32" s="250"/>
      <c r="H32" s="251"/>
      <c r="I32" s="252"/>
      <c r="J32" s="252"/>
      <c r="K32" s="253"/>
      <c r="L32" s="318"/>
    </row>
    <row r="33" spans="1:12" ht="22.2" customHeight="1" thickBot="1" x14ac:dyDescent="0.2">
      <c r="A33" s="317"/>
      <c r="B33" s="352"/>
      <c r="C33" s="219" t="str">
        <f>IF(ISBLANK(初期設定!B8)=TRUE,"",初期設定!B8) &amp; "小計"</f>
        <v>基本生活費小計</v>
      </c>
      <c r="D33" s="220">
        <f>SUM(D13:D32)</f>
        <v>0</v>
      </c>
      <c r="E33" s="318"/>
      <c r="F33" s="217" t="s">
        <v>31</v>
      </c>
      <c r="G33" s="250"/>
      <c r="H33" s="251"/>
      <c r="I33" s="252"/>
      <c r="J33" s="252"/>
      <c r="K33" s="253"/>
      <c r="L33" s="318"/>
    </row>
    <row r="34" spans="1:12" ht="22.2" customHeight="1" x14ac:dyDescent="0.15">
      <c r="A34" s="317"/>
      <c r="B34" s="347" t="str">
        <f>IF(ISBLANK(初期設定!B28)=TRUE,"",初期設定!B28)</f>
        <v>住居費</v>
      </c>
      <c r="C34" s="221" t="str">
        <f>IF(ISBLANK(初期設定!C28)=TRUE,"",初期設定!C28)</f>
        <v>家賃・駐車場代</v>
      </c>
      <c r="D34" s="157"/>
      <c r="E34" s="318"/>
      <c r="F34" s="217" t="s">
        <v>32</v>
      </c>
      <c r="G34" s="250"/>
      <c r="H34" s="251"/>
      <c r="I34" s="252"/>
      <c r="J34" s="252"/>
      <c r="K34" s="253"/>
      <c r="L34" s="318"/>
    </row>
    <row r="35" spans="1:12" ht="22.2" customHeight="1" x14ac:dyDescent="0.15">
      <c r="A35" s="317"/>
      <c r="B35" s="348"/>
      <c r="C35" s="222" t="str">
        <f>IF(ISBLANK(初期設定!C29)=TRUE,"",初期設定!C29)</f>
        <v>住宅ローン</v>
      </c>
      <c r="D35" s="35"/>
      <c r="E35" s="318"/>
      <c r="F35" s="217" t="s">
        <v>33</v>
      </c>
      <c r="G35" s="250"/>
      <c r="H35" s="251"/>
      <c r="I35" s="252"/>
      <c r="J35" s="252"/>
      <c r="K35" s="253"/>
      <c r="L35" s="318"/>
    </row>
    <row r="36" spans="1:12" ht="22.2" customHeight="1" thickBot="1" x14ac:dyDescent="0.2">
      <c r="A36" s="317"/>
      <c r="B36" s="349"/>
      <c r="C36" s="223" t="str">
        <f>IF(ISBLANK(初期設定!C30)=TRUE,"",初期設定!C30)</f>
        <v>管理費修繕費</v>
      </c>
      <c r="D36" s="156"/>
      <c r="E36" s="318"/>
      <c r="F36" s="217" t="s">
        <v>34</v>
      </c>
      <c r="G36" s="250"/>
      <c r="H36" s="251"/>
      <c r="I36" s="252"/>
      <c r="J36" s="252"/>
      <c r="K36" s="253"/>
      <c r="L36" s="318"/>
    </row>
    <row r="37" spans="1:12" ht="22.2" customHeight="1" x14ac:dyDescent="0.15">
      <c r="A37" s="317"/>
      <c r="B37" s="356" t="str">
        <f>IF(ISBLANK(初期設定!B31)=TRUE,"",初期設定!B31)</f>
        <v>自動車費</v>
      </c>
      <c r="C37" s="221" t="str">
        <f>IF(ISBLANK(初期設定!C31)=TRUE,"",初期設定!C31)</f>
        <v>ガソリン代</v>
      </c>
      <c r="D37" s="159"/>
      <c r="E37" s="318"/>
      <c r="F37" s="217" t="s">
        <v>35</v>
      </c>
      <c r="G37" s="250"/>
      <c r="H37" s="251"/>
      <c r="I37" s="252"/>
      <c r="J37" s="252"/>
      <c r="K37" s="253"/>
      <c r="L37" s="318"/>
    </row>
    <row r="38" spans="1:12" ht="22.2" customHeight="1" x14ac:dyDescent="0.15">
      <c r="A38" s="317"/>
      <c r="B38" s="346"/>
      <c r="C38" s="224" t="str">
        <f>IF(ISBLANK(初期設定!C32)=TRUE,"",初期設定!C32)</f>
        <v>駐車場代</v>
      </c>
      <c r="D38" s="33"/>
      <c r="E38" s="318"/>
      <c r="F38" s="217" t="s">
        <v>36</v>
      </c>
      <c r="G38" s="250"/>
      <c r="H38" s="251"/>
      <c r="I38" s="252"/>
      <c r="J38" s="252"/>
      <c r="K38" s="253"/>
      <c r="L38" s="318"/>
    </row>
    <row r="39" spans="1:12" ht="22.2" customHeight="1" thickBot="1" x14ac:dyDescent="0.2">
      <c r="A39" s="317"/>
      <c r="B39" s="346"/>
      <c r="C39" s="225" t="str">
        <f>IF(ISBLANK(初期設定!C33)=TRUE,"",初期設定!C33)</f>
        <v>車保険代・車検代</v>
      </c>
      <c r="D39" s="35"/>
      <c r="E39" s="318"/>
      <c r="F39" s="217" t="s">
        <v>37</v>
      </c>
      <c r="G39" s="250"/>
      <c r="H39" s="251"/>
      <c r="I39" s="252"/>
      <c r="J39" s="252"/>
      <c r="K39" s="253"/>
      <c r="L39" s="318"/>
    </row>
    <row r="40" spans="1:12" ht="22.2" customHeight="1" x14ac:dyDescent="0.15">
      <c r="A40" s="317"/>
      <c r="B40" s="353" t="str">
        <f>IF(ISBLANK(初期設定!B34)=TRUE,"",初期設定!B34)</f>
        <v>保険</v>
      </c>
      <c r="C40" s="221" t="str">
        <f>IF(ISBLANK(初期設定!C34)=TRUE,"",初期設定!C34)</f>
        <v>生命保険・火災傷害保険</v>
      </c>
      <c r="D40" s="162"/>
      <c r="E40" s="318"/>
      <c r="F40" s="217" t="s">
        <v>38</v>
      </c>
      <c r="G40" s="250"/>
      <c r="H40" s="251"/>
      <c r="I40" s="252"/>
      <c r="J40" s="252"/>
      <c r="K40" s="253"/>
      <c r="L40" s="318"/>
    </row>
    <row r="41" spans="1:12" ht="22.2" customHeight="1" x14ac:dyDescent="0.15">
      <c r="A41" s="317"/>
      <c r="B41" s="354"/>
      <c r="C41" s="224" t="str">
        <f>IF(ISBLANK(初期設定!C35)=TRUE,"",初期設定!C35)</f>
        <v>年金・学資・積立保険</v>
      </c>
      <c r="D41" s="161"/>
      <c r="E41" s="318"/>
      <c r="F41" s="217" t="s">
        <v>39</v>
      </c>
      <c r="G41" s="250"/>
      <c r="H41" s="251"/>
      <c r="I41" s="252"/>
      <c r="J41" s="252"/>
      <c r="K41" s="253"/>
      <c r="L41" s="318"/>
    </row>
    <row r="42" spans="1:12" ht="22.2" customHeight="1" thickBot="1" x14ac:dyDescent="0.2">
      <c r="A42" s="317"/>
      <c r="B42" s="355"/>
      <c r="C42" s="223" t="str">
        <f>IF(ISBLANK(初期設定!C36)=TRUE,"",初期設定!C36)</f>
        <v>（予備）</v>
      </c>
      <c r="D42" s="160"/>
      <c r="E42" s="318"/>
      <c r="F42" s="217" t="s">
        <v>40</v>
      </c>
      <c r="G42" s="250"/>
      <c r="H42" s="251"/>
      <c r="I42" s="252"/>
      <c r="J42" s="252"/>
      <c r="K42" s="253"/>
      <c r="L42" s="318"/>
    </row>
    <row r="43" spans="1:12" ht="22.2" customHeight="1" x14ac:dyDescent="0.15">
      <c r="A43" s="317"/>
      <c r="B43" s="356" t="str">
        <f>IF(ISBLANK(初期設定!B37)=TRUE,"",初期設定!B37)</f>
        <v>教育費</v>
      </c>
      <c r="C43" s="221" t="str">
        <f>IF(ISBLANK(初期設定!C37)=TRUE,"",初期設定!C37)</f>
        <v>塾</v>
      </c>
      <c r="D43" s="159"/>
      <c r="E43" s="318"/>
      <c r="F43" s="217" t="s">
        <v>41</v>
      </c>
      <c r="G43" s="254"/>
      <c r="H43" s="255"/>
      <c r="I43" s="256"/>
      <c r="J43" s="256"/>
      <c r="K43" s="257"/>
      <c r="L43" s="318"/>
    </row>
    <row r="44" spans="1:12" ht="22.2" customHeight="1" x14ac:dyDescent="0.15">
      <c r="A44" s="317"/>
      <c r="B44" s="346"/>
      <c r="C44" s="224" t="str">
        <f>IF(ISBLANK(初期設定!C38)=TRUE,"",初期設定!C38)</f>
        <v>ピアノ</v>
      </c>
      <c r="D44" s="33"/>
      <c r="E44" s="318"/>
      <c r="F44" s="217" t="s">
        <v>42</v>
      </c>
      <c r="G44" s="254"/>
      <c r="H44" s="255"/>
      <c r="I44" s="256"/>
      <c r="J44" s="256"/>
      <c r="K44" s="257"/>
      <c r="L44" s="318"/>
    </row>
    <row r="45" spans="1:12" ht="22.2" customHeight="1" thickBot="1" x14ac:dyDescent="0.2">
      <c r="A45" s="317"/>
      <c r="B45" s="357"/>
      <c r="C45" s="226" t="str">
        <f>IF(ISBLANK(初期設定!C39)=TRUE,"",初期設定!C39)</f>
        <v>（予備）</v>
      </c>
      <c r="D45" s="158"/>
      <c r="E45" s="318"/>
      <c r="F45" s="217" t="s">
        <v>43</v>
      </c>
      <c r="G45" s="250"/>
      <c r="H45" s="251"/>
      <c r="I45" s="252"/>
      <c r="J45" s="252"/>
      <c r="K45" s="253"/>
      <c r="L45" s="318"/>
    </row>
    <row r="46" spans="1:12" ht="22.2" customHeight="1" x14ac:dyDescent="0.15">
      <c r="A46" s="317"/>
      <c r="B46" s="346" t="str">
        <f>IF(ISBLANK(初期設定!B40)=TRUE,"",初期設定!B40)</f>
        <v>その他</v>
      </c>
      <c r="C46" s="225" t="str">
        <f>IF(ISBLANK(初期設定!C40)=TRUE,"",初期設定!C40)</f>
        <v>他ローン</v>
      </c>
      <c r="D46" s="36"/>
      <c r="E46" s="318"/>
      <c r="F46" s="217" t="s">
        <v>44</v>
      </c>
      <c r="G46" s="250"/>
      <c r="H46" s="251"/>
      <c r="I46" s="252"/>
      <c r="J46" s="252"/>
      <c r="K46" s="253"/>
      <c r="L46" s="318"/>
    </row>
    <row r="47" spans="1:12" ht="22.2" customHeight="1" x14ac:dyDescent="0.15">
      <c r="A47" s="317"/>
      <c r="B47" s="346"/>
      <c r="C47" s="224" t="str">
        <f>IF(ISBLANK(初期設定!C41)=TRUE,"",初期設定!C41)</f>
        <v>（予備1）</v>
      </c>
      <c r="D47" s="33"/>
      <c r="E47" s="318"/>
      <c r="F47" s="217" t="s">
        <v>45</v>
      </c>
      <c r="G47" s="250"/>
      <c r="H47" s="251"/>
      <c r="I47" s="252"/>
      <c r="J47" s="252"/>
      <c r="K47" s="253"/>
      <c r="L47" s="318"/>
    </row>
    <row r="48" spans="1:12" ht="22.2" customHeight="1" thickBot="1" x14ac:dyDescent="0.2">
      <c r="A48" s="317"/>
      <c r="B48" s="346"/>
      <c r="C48" s="225" t="str">
        <f>IF(ISBLANK(初期設定!C42)=TRUE,"",初期設定!C42)</f>
        <v>（予備2）</v>
      </c>
      <c r="D48" s="37"/>
      <c r="E48" s="318"/>
      <c r="F48" s="227" t="s">
        <v>47</v>
      </c>
      <c r="G48" s="258"/>
      <c r="H48" s="259"/>
      <c r="I48" s="260"/>
      <c r="J48" s="260"/>
      <c r="K48" s="261"/>
      <c r="L48" s="318"/>
    </row>
    <row r="49" spans="1:12" ht="22.2" customHeight="1" thickTop="1" thickBot="1" x14ac:dyDescent="0.2">
      <c r="A49" s="317"/>
      <c r="B49" s="330" t="s">
        <v>46</v>
      </c>
      <c r="C49" s="331"/>
      <c r="D49" s="228">
        <f>SUM(D13:D32,D34:D48)</f>
        <v>0</v>
      </c>
      <c r="E49" s="318"/>
      <c r="F49" s="229" t="s">
        <v>127</v>
      </c>
      <c r="G49" s="262">
        <f>SUM(G18:G48)</f>
        <v>0</v>
      </c>
      <c r="H49" s="262">
        <f t="shared" ref="H49:J49" si="0">SUM(H18:H48)</f>
        <v>0</v>
      </c>
      <c r="I49" s="262">
        <f t="shared" si="0"/>
        <v>0</v>
      </c>
      <c r="J49" s="262">
        <f t="shared" si="0"/>
        <v>0</v>
      </c>
      <c r="K49" s="263">
        <f>SUM(K18:K48)</f>
        <v>0</v>
      </c>
      <c r="L49" s="318"/>
    </row>
    <row r="50" spans="1:12" ht="22.2" customHeight="1" thickTop="1" thickBot="1" x14ac:dyDescent="0.2">
      <c r="A50" s="317"/>
      <c r="B50" s="332" t="s">
        <v>48</v>
      </c>
      <c r="C50" s="333"/>
      <c r="D50" s="230">
        <f>D10-D49</f>
        <v>0</v>
      </c>
      <c r="E50" s="318"/>
      <c r="F50" s="231" t="s">
        <v>98</v>
      </c>
      <c r="G50" s="264">
        <f>G17-G49</f>
        <v>0</v>
      </c>
      <c r="H50" s="264">
        <f t="shared" ref="H50:K50" si="1">H17-H49</f>
        <v>0</v>
      </c>
      <c r="I50" s="264">
        <f t="shared" si="1"/>
        <v>0</v>
      </c>
      <c r="J50" s="264">
        <f t="shared" si="1"/>
        <v>0</v>
      </c>
      <c r="K50" s="265">
        <f t="shared" si="1"/>
        <v>0</v>
      </c>
      <c r="L50" s="318"/>
    </row>
    <row r="51" spans="1:12" ht="32.1" customHeight="1" x14ac:dyDescent="0.15">
      <c r="A51" s="317"/>
      <c r="B51" s="328" t="s">
        <v>94</v>
      </c>
      <c r="C51" s="328"/>
      <c r="D51" s="328"/>
      <c r="E51" s="328"/>
      <c r="F51" s="328"/>
      <c r="G51" s="328"/>
      <c r="H51" s="328"/>
      <c r="I51" s="328"/>
      <c r="J51" s="328"/>
      <c r="K51" s="328"/>
      <c r="L51" s="232"/>
    </row>
    <row r="52" spans="1:12" ht="18.75" hidden="1" customHeight="1" x14ac:dyDescent="0.15"/>
    <row r="53" spans="1:12" ht="18.75" hidden="1" customHeight="1" x14ac:dyDescent="0.15"/>
  </sheetData>
  <sheetProtection algorithmName="SHA-512" hashValue="AQATJ9uGSnskP9mROAH822+W6B7yfnaD0pmcQfNOwwDU0vCd6zAvqQA6cuStoSdWfs/cO2obx1ugwa6S0Y9xPg==" saltValue="eV2r9/UK8rLcZrW7jkSKKg==" spinCount="100000" sheet="1" objects="1" scenarios="1"/>
  <mergeCells count="30">
    <mergeCell ref="B34:B36"/>
    <mergeCell ref="B51:K51"/>
    <mergeCell ref="B49:C49"/>
    <mergeCell ref="B50:C50"/>
    <mergeCell ref="B37:B39"/>
    <mergeCell ref="B40:B42"/>
    <mergeCell ref="B43:B45"/>
    <mergeCell ref="B46:B48"/>
    <mergeCell ref="B10:C10"/>
    <mergeCell ref="B11:D11"/>
    <mergeCell ref="B12:D12"/>
    <mergeCell ref="F10:K14"/>
    <mergeCell ref="F15:K15"/>
    <mergeCell ref="B13:B33"/>
    <mergeCell ref="A1:D1"/>
    <mergeCell ref="E1:L3"/>
    <mergeCell ref="A2:A51"/>
    <mergeCell ref="B2:D2"/>
    <mergeCell ref="B4:D4"/>
    <mergeCell ref="E4:E50"/>
    <mergeCell ref="F4:K4"/>
    <mergeCell ref="L4:L50"/>
    <mergeCell ref="B5:C5"/>
    <mergeCell ref="F5:K7"/>
    <mergeCell ref="B6:C6"/>
    <mergeCell ref="B7:C7"/>
    <mergeCell ref="B8:C8"/>
    <mergeCell ref="F8:K8"/>
    <mergeCell ref="B9:C9"/>
    <mergeCell ref="F9:K9"/>
  </mergeCells>
  <phoneticPr fontId="13"/>
  <conditionalFormatting sqref="D10 D33 D49:D50">
    <cfRule type="cellIs" dxfId="9" priority="1" stopIfTrue="1" operator="equal">
      <formula>0</formula>
    </cfRule>
  </conditionalFormatting>
  <pageMargins left="0.59027777777777779" right="0.60972222222222228" top="0.40972222222222221" bottom="0.40972222222222221" header="0.51180555555555551" footer="0.51180555555555551"/>
  <pageSetup paperSize="9" scale="74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L53"/>
  <sheetViews>
    <sheetView view="pageBreakPreview" zoomScale="75" zoomScaleNormal="100" zoomScaleSheetLayoutView="75" workbookViewId="0">
      <selection activeCell="D5" sqref="D5"/>
    </sheetView>
  </sheetViews>
  <sheetFormatPr defaultColWidth="0" defaultRowHeight="18" customHeight="1" zeroHeight="1" x14ac:dyDescent="0.15"/>
  <cols>
    <col min="1" max="1" width="2.6640625" customWidth="1"/>
    <col min="2" max="2" width="5.21875" style="3" customWidth="1"/>
    <col min="3" max="3" width="25.88671875" style="3" customWidth="1"/>
    <col min="4" max="4" width="17.88671875" style="3" customWidth="1"/>
    <col min="5" max="5" width="3" style="3" customWidth="1"/>
    <col min="6" max="6" width="12.109375" style="3" customWidth="1"/>
    <col min="7" max="11" width="13.109375" style="3" customWidth="1"/>
    <col min="12" max="12" width="3.6640625" style="3" customWidth="1"/>
    <col min="13" max="13" width="0" style="3" hidden="1" customWidth="1"/>
    <col min="14" max="16384" width="0" style="3" hidden="1"/>
  </cols>
  <sheetData>
    <row r="1" spans="1:12" ht="16.8" customHeight="1" x14ac:dyDescent="0.15">
      <c r="A1" s="317"/>
      <c r="B1" s="317"/>
      <c r="C1" s="317"/>
      <c r="D1" s="317"/>
      <c r="E1" s="318"/>
      <c r="F1" s="318"/>
      <c r="G1" s="318"/>
      <c r="H1" s="318"/>
      <c r="I1" s="318"/>
      <c r="J1" s="318"/>
      <c r="K1" s="318"/>
      <c r="L1" s="318"/>
    </row>
    <row r="2" spans="1:12" ht="18.75" customHeight="1" x14ac:dyDescent="0.15">
      <c r="A2" s="317"/>
      <c r="B2" s="319" t="str">
        <f>初期設定!E2&amp;"年10月 家計簿"</f>
        <v>2023年10月 家計簿</v>
      </c>
      <c r="C2" s="319"/>
      <c r="D2" s="319"/>
      <c r="E2" s="318"/>
      <c r="F2" s="318"/>
      <c r="G2" s="318"/>
      <c r="H2" s="318"/>
      <c r="I2" s="318"/>
      <c r="J2" s="318"/>
      <c r="K2" s="318"/>
      <c r="L2" s="318"/>
    </row>
    <row r="3" spans="1:12" ht="6" customHeight="1" thickBot="1" x14ac:dyDescent="0.2">
      <c r="A3" s="317"/>
      <c r="B3" s="213"/>
      <c r="C3" s="213"/>
      <c r="D3" s="213"/>
      <c r="E3" s="318"/>
      <c r="F3" s="318"/>
      <c r="G3" s="318"/>
      <c r="H3" s="318"/>
      <c r="I3" s="318"/>
      <c r="J3" s="318"/>
      <c r="K3" s="318"/>
      <c r="L3" s="318"/>
    </row>
    <row r="4" spans="1:12" ht="22.2" customHeight="1" x14ac:dyDescent="0.15">
      <c r="A4" s="317"/>
      <c r="B4" s="320" t="s">
        <v>8</v>
      </c>
      <c r="C4" s="320"/>
      <c r="D4" s="320"/>
      <c r="E4" s="318"/>
      <c r="F4" s="321" t="s">
        <v>9</v>
      </c>
      <c r="G4" s="321"/>
      <c r="H4" s="321"/>
      <c r="I4" s="321"/>
      <c r="J4" s="321"/>
      <c r="K4" s="321"/>
      <c r="L4" s="318"/>
    </row>
    <row r="5" spans="1:12" ht="22.2" customHeight="1" thickBot="1" x14ac:dyDescent="0.2">
      <c r="A5" s="317"/>
      <c r="B5" s="322" t="str">
        <f>IF(ISBLANK(初期設定!C2)=TRUE,"",初期設定!C2)</f>
        <v>世帯主収入</v>
      </c>
      <c r="C5" s="322"/>
      <c r="D5" s="33"/>
      <c r="E5" s="318"/>
      <c r="F5" s="324" t="str">
        <f>IF(初期設定!E9=0,"",初期設定!E9)</f>
        <v/>
      </c>
      <c r="G5" s="324"/>
      <c r="H5" s="324"/>
      <c r="I5" s="324"/>
      <c r="J5" s="324"/>
      <c r="K5" s="324"/>
      <c r="L5" s="318"/>
    </row>
    <row r="6" spans="1:12" ht="22.2" customHeight="1" thickBot="1" x14ac:dyDescent="0.2">
      <c r="A6" s="317"/>
      <c r="B6" s="325" t="str">
        <f>IF(ISBLANK(初期設定!C3)=TRUE,"",初期設定!C3)</f>
        <v>配偶者収入</v>
      </c>
      <c r="C6" s="325"/>
      <c r="D6" s="34"/>
      <c r="E6" s="318"/>
      <c r="F6" s="324"/>
      <c r="G6" s="324"/>
      <c r="H6" s="324"/>
      <c r="I6" s="324"/>
      <c r="J6" s="324"/>
      <c r="K6" s="324"/>
      <c r="L6" s="318"/>
    </row>
    <row r="7" spans="1:12" ht="22.2" customHeight="1" thickBot="1" x14ac:dyDescent="0.2">
      <c r="A7" s="317"/>
      <c r="B7" s="326" t="str">
        <f>IF(ISBLANK(初期設定!C4)=TRUE,"",初期設定!C4)</f>
        <v/>
      </c>
      <c r="C7" s="326"/>
      <c r="D7" s="35"/>
      <c r="E7" s="318"/>
      <c r="F7" s="324"/>
      <c r="G7" s="324"/>
      <c r="H7" s="324"/>
      <c r="I7" s="324"/>
      <c r="J7" s="324"/>
      <c r="K7" s="324"/>
      <c r="L7" s="318"/>
    </row>
    <row r="8" spans="1:12" ht="22.2" customHeight="1" thickBot="1" x14ac:dyDescent="0.2">
      <c r="A8" s="317"/>
      <c r="B8" s="326" t="str">
        <f>IF(ISBLANK(初期設定!C5)=TRUE,"",初期設定!C5)</f>
        <v/>
      </c>
      <c r="C8" s="326"/>
      <c r="D8" s="35"/>
      <c r="E8" s="318"/>
      <c r="F8" s="327"/>
      <c r="G8" s="327"/>
      <c r="H8" s="327"/>
      <c r="I8" s="327"/>
      <c r="J8" s="327"/>
      <c r="K8" s="327"/>
      <c r="L8" s="318"/>
    </row>
    <row r="9" spans="1:12" ht="22.2" customHeight="1" thickBot="1" x14ac:dyDescent="0.2">
      <c r="A9" s="317"/>
      <c r="B9" s="334" t="str">
        <f>IF(ISBLANK(初期設定!C6)=TRUE,"",初期設定!C6)</f>
        <v/>
      </c>
      <c r="C9" s="334"/>
      <c r="D9" s="38"/>
      <c r="E9" s="318"/>
      <c r="F9" s="336" t="s">
        <v>12</v>
      </c>
      <c r="G9" s="336"/>
      <c r="H9" s="336"/>
      <c r="I9" s="336"/>
      <c r="J9" s="336"/>
      <c r="K9" s="336"/>
      <c r="L9" s="318"/>
    </row>
    <row r="10" spans="1:12" ht="22.2" customHeight="1" thickTop="1" thickBot="1" x14ac:dyDescent="0.2">
      <c r="A10" s="317"/>
      <c r="B10" s="335" t="s">
        <v>13</v>
      </c>
      <c r="C10" s="335"/>
      <c r="D10" s="214">
        <f>SUM(D5:D9)</f>
        <v>0</v>
      </c>
      <c r="E10" s="318"/>
      <c r="F10" s="337"/>
      <c r="G10" s="338"/>
      <c r="H10" s="338"/>
      <c r="I10" s="338"/>
      <c r="J10" s="338"/>
      <c r="K10" s="339"/>
      <c r="L10" s="318"/>
    </row>
    <row r="11" spans="1:12" ht="22.2" customHeight="1" thickBot="1" x14ac:dyDescent="0.2">
      <c r="A11" s="317"/>
      <c r="B11" s="318"/>
      <c r="C11" s="318"/>
      <c r="D11" s="318"/>
      <c r="E11" s="318"/>
      <c r="F11" s="340"/>
      <c r="G11" s="341"/>
      <c r="H11" s="341"/>
      <c r="I11" s="341"/>
      <c r="J11" s="341"/>
      <c r="K11" s="342"/>
      <c r="L11" s="318"/>
    </row>
    <row r="12" spans="1:12" ht="22.2" customHeight="1" x14ac:dyDescent="0.15">
      <c r="A12" s="317"/>
      <c r="B12" s="320" t="s">
        <v>14</v>
      </c>
      <c r="C12" s="320"/>
      <c r="D12" s="320"/>
      <c r="E12" s="318"/>
      <c r="F12" s="340"/>
      <c r="G12" s="341"/>
      <c r="H12" s="341"/>
      <c r="I12" s="341"/>
      <c r="J12" s="341"/>
      <c r="K12" s="342"/>
      <c r="L12" s="318"/>
    </row>
    <row r="13" spans="1:12" ht="22.2" customHeight="1" x14ac:dyDescent="0.15">
      <c r="A13" s="317"/>
      <c r="B13" s="350" t="str">
        <f>IF(ISBLANK(初期設定!B8)=TRUE,"",初期設定!B8)</f>
        <v>基本生活費</v>
      </c>
      <c r="C13" s="215" t="str">
        <f>IF(ISBLANK(初期設定!C8)=TRUE,"",初期設定!C8)</f>
        <v>食費</v>
      </c>
      <c r="D13" s="177"/>
      <c r="E13" s="318"/>
      <c r="F13" s="340"/>
      <c r="G13" s="341"/>
      <c r="H13" s="341"/>
      <c r="I13" s="341"/>
      <c r="J13" s="341"/>
      <c r="K13" s="342"/>
      <c r="L13" s="318"/>
    </row>
    <row r="14" spans="1:12" ht="22.2" customHeight="1" thickBot="1" x14ac:dyDescent="0.2">
      <c r="A14" s="317"/>
      <c r="B14" s="351"/>
      <c r="C14" s="215" t="str">
        <f>IF(ISBLANK(初期設定!C9)=TRUE,"",初期設定!C9)</f>
        <v>外食費</v>
      </c>
      <c r="D14" s="34"/>
      <c r="E14" s="318"/>
      <c r="F14" s="343"/>
      <c r="G14" s="344"/>
      <c r="H14" s="344"/>
      <c r="I14" s="344"/>
      <c r="J14" s="344"/>
      <c r="K14" s="345"/>
      <c r="L14" s="318"/>
    </row>
    <row r="15" spans="1:12" ht="22.2" customHeight="1" thickBot="1" x14ac:dyDescent="0.2">
      <c r="A15" s="317"/>
      <c r="B15" s="351"/>
      <c r="C15" s="215" t="str">
        <f>IF(ISBLANK(初期設定!C10)=TRUE,"",初期設定!C10)</f>
        <v>電気代</v>
      </c>
      <c r="D15" s="34"/>
      <c r="E15" s="318"/>
      <c r="F15" s="329"/>
      <c r="G15" s="329"/>
      <c r="H15" s="329"/>
      <c r="I15" s="329"/>
      <c r="J15" s="329"/>
      <c r="K15" s="329"/>
      <c r="L15" s="318"/>
    </row>
    <row r="16" spans="1:12" ht="22.2" customHeight="1" thickBot="1" x14ac:dyDescent="0.2">
      <c r="A16" s="317"/>
      <c r="B16" s="351"/>
      <c r="C16" s="215" t="str">
        <f>IF(ISBLANK(初期設定!C11)=TRUE,"",初期設定!C11)</f>
        <v>水道代</v>
      </c>
      <c r="D16" s="34"/>
      <c r="E16" s="318"/>
      <c r="F16" s="243" t="s">
        <v>97</v>
      </c>
      <c r="G16" s="244"/>
      <c r="H16" s="244"/>
      <c r="I16" s="244"/>
      <c r="J16" s="244"/>
      <c r="K16" s="245"/>
      <c r="L16" s="318"/>
    </row>
    <row r="17" spans="1:12" ht="22.2" customHeight="1" x14ac:dyDescent="0.15">
      <c r="A17" s="317"/>
      <c r="B17" s="351"/>
      <c r="C17" s="215" t="str">
        <f>IF(ISBLANK(初期設定!C12)=TRUE,"",初期設定!C12)</f>
        <v>ガス代</v>
      </c>
      <c r="D17" s="34"/>
      <c r="E17" s="318"/>
      <c r="F17" s="216" t="s">
        <v>15</v>
      </c>
      <c r="G17" s="246"/>
      <c r="H17" s="247"/>
      <c r="I17" s="248"/>
      <c r="J17" s="248"/>
      <c r="K17" s="249"/>
      <c r="L17" s="318"/>
    </row>
    <row r="18" spans="1:12" ht="22.2" customHeight="1" x14ac:dyDescent="0.15">
      <c r="A18" s="317"/>
      <c r="B18" s="351"/>
      <c r="C18" s="215" t="str">
        <f>IF(ISBLANK(初期設定!C13)=TRUE,"",初期設定!C13)</f>
        <v>新聞(NHK・ケーブルTV等)</v>
      </c>
      <c r="D18" s="34"/>
      <c r="E18" s="318"/>
      <c r="F18" s="217" t="s">
        <v>16</v>
      </c>
      <c r="G18" s="250"/>
      <c r="H18" s="251"/>
      <c r="I18" s="252"/>
      <c r="J18" s="252"/>
      <c r="K18" s="253"/>
      <c r="L18" s="318"/>
    </row>
    <row r="19" spans="1:12" ht="22.2" customHeight="1" x14ac:dyDescent="0.15">
      <c r="A19" s="317"/>
      <c r="B19" s="351"/>
      <c r="C19" s="215" t="str">
        <f>IF(ISBLANK(初期設定!C14)=TRUE,"",初期設定!C14)</f>
        <v>通信費（固定電話）</v>
      </c>
      <c r="D19" s="34"/>
      <c r="E19" s="318"/>
      <c r="F19" s="217" t="s">
        <v>17</v>
      </c>
      <c r="G19" s="250"/>
      <c r="H19" s="251"/>
      <c r="I19" s="252"/>
      <c r="J19" s="252"/>
      <c r="K19" s="253"/>
      <c r="L19" s="318"/>
    </row>
    <row r="20" spans="1:12" ht="22.2" customHeight="1" x14ac:dyDescent="0.15">
      <c r="A20" s="317"/>
      <c r="B20" s="351"/>
      <c r="C20" s="215" t="str">
        <f>IF(ISBLANK(初期設定!C15)=TRUE,"",初期設定!C15)</f>
        <v>通信費（携帯）</v>
      </c>
      <c r="D20" s="34"/>
      <c r="E20" s="318"/>
      <c r="F20" s="217" t="s">
        <v>18</v>
      </c>
      <c r="G20" s="250"/>
      <c r="H20" s="251"/>
      <c r="I20" s="252"/>
      <c r="J20" s="252"/>
      <c r="K20" s="253"/>
      <c r="L20" s="318"/>
    </row>
    <row r="21" spans="1:12" ht="22.2" customHeight="1" x14ac:dyDescent="0.15">
      <c r="A21" s="317"/>
      <c r="B21" s="351"/>
      <c r="C21" s="215" t="str">
        <f>IF(ISBLANK(初期設定!C16)=TRUE,"",初期設定!C16)</f>
        <v>通信費（ネット・他）</v>
      </c>
      <c r="D21" s="34"/>
      <c r="E21" s="318"/>
      <c r="F21" s="217" t="s">
        <v>19</v>
      </c>
      <c r="G21" s="250"/>
      <c r="H21" s="251"/>
      <c r="I21" s="252"/>
      <c r="J21" s="252"/>
      <c r="K21" s="253"/>
      <c r="L21" s="318"/>
    </row>
    <row r="22" spans="1:12" ht="22.2" customHeight="1" x14ac:dyDescent="0.15">
      <c r="A22" s="317"/>
      <c r="B22" s="351"/>
      <c r="C22" s="215" t="str">
        <f>IF(ISBLANK(初期設定!C17)=TRUE,"",初期設定!C17)</f>
        <v>医療費</v>
      </c>
      <c r="D22" s="34"/>
      <c r="E22" s="318"/>
      <c r="F22" s="217" t="s">
        <v>20</v>
      </c>
      <c r="G22" s="250"/>
      <c r="H22" s="251"/>
      <c r="I22" s="252"/>
      <c r="J22" s="252"/>
      <c r="K22" s="253"/>
      <c r="L22" s="318"/>
    </row>
    <row r="23" spans="1:12" ht="22.2" customHeight="1" x14ac:dyDescent="0.15">
      <c r="A23" s="317"/>
      <c r="B23" s="351"/>
      <c r="C23" s="215" t="str">
        <f>IF(ISBLANK(初期設定!C18)=TRUE,"",初期設定!C18)</f>
        <v>被服費</v>
      </c>
      <c r="D23" s="34"/>
      <c r="E23" s="318"/>
      <c r="F23" s="217" t="s">
        <v>21</v>
      </c>
      <c r="G23" s="250"/>
      <c r="H23" s="251"/>
      <c r="I23" s="252"/>
      <c r="J23" s="252"/>
      <c r="K23" s="253"/>
      <c r="L23" s="318"/>
    </row>
    <row r="24" spans="1:12" ht="22.2" customHeight="1" x14ac:dyDescent="0.15">
      <c r="A24" s="317"/>
      <c r="B24" s="351"/>
      <c r="C24" s="215" t="str">
        <f>IF(ISBLANK(初期設定!C19)=TRUE,"",初期設定!C19)</f>
        <v>美容理容費</v>
      </c>
      <c r="D24" s="34"/>
      <c r="E24" s="318"/>
      <c r="F24" s="217" t="s">
        <v>22</v>
      </c>
      <c r="G24" s="250"/>
      <c r="H24" s="251"/>
      <c r="I24" s="252"/>
      <c r="J24" s="252"/>
      <c r="K24" s="253"/>
      <c r="L24" s="318"/>
    </row>
    <row r="25" spans="1:12" ht="22.2" customHeight="1" x14ac:dyDescent="0.15">
      <c r="A25" s="317"/>
      <c r="B25" s="351"/>
      <c r="C25" s="215" t="str">
        <f>IF(ISBLANK(初期設定!C20)=TRUE,"",初期設定!C20)</f>
        <v>日用品・雑貨費</v>
      </c>
      <c r="D25" s="34"/>
      <c r="E25" s="318"/>
      <c r="F25" s="217" t="s">
        <v>23</v>
      </c>
      <c r="G25" s="250"/>
      <c r="H25" s="251"/>
      <c r="I25" s="252"/>
      <c r="J25" s="252"/>
      <c r="K25" s="253"/>
      <c r="L25" s="318"/>
    </row>
    <row r="26" spans="1:12" ht="22.2" customHeight="1" x14ac:dyDescent="0.15">
      <c r="A26" s="317"/>
      <c r="B26" s="351"/>
      <c r="C26" s="215" t="str">
        <f>IF(ISBLANK(初期設定!C21)=TRUE,"",初期設定!C21)</f>
        <v>レジャー費</v>
      </c>
      <c r="D26" s="34"/>
      <c r="E26" s="318"/>
      <c r="F26" s="217" t="s">
        <v>24</v>
      </c>
      <c r="G26" s="250"/>
      <c r="H26" s="251"/>
      <c r="I26" s="252"/>
      <c r="J26" s="252"/>
      <c r="K26" s="253"/>
      <c r="L26" s="318"/>
    </row>
    <row r="27" spans="1:12" ht="22.2" customHeight="1" x14ac:dyDescent="0.15">
      <c r="A27" s="317"/>
      <c r="B27" s="351"/>
      <c r="C27" s="215" t="str">
        <f>IF(ISBLANK(初期設定!C22)=TRUE,"",初期設定!C22)</f>
        <v>教養娯楽費</v>
      </c>
      <c r="D27" s="34"/>
      <c r="E27" s="318"/>
      <c r="F27" s="217" t="s">
        <v>25</v>
      </c>
      <c r="G27" s="250"/>
      <c r="H27" s="251"/>
      <c r="I27" s="252"/>
      <c r="J27" s="252"/>
      <c r="K27" s="253"/>
      <c r="L27" s="318"/>
    </row>
    <row r="28" spans="1:12" ht="22.2" customHeight="1" x14ac:dyDescent="0.15">
      <c r="A28" s="317"/>
      <c r="B28" s="351"/>
      <c r="C28" s="215" t="str">
        <f>IF(ISBLANK(初期設定!C23)=TRUE,"",初期設定!C23)</f>
        <v>交際費（お中元等含）</v>
      </c>
      <c r="D28" s="34"/>
      <c r="E28" s="318"/>
      <c r="F28" s="217" t="s">
        <v>26</v>
      </c>
      <c r="G28" s="250"/>
      <c r="H28" s="251"/>
      <c r="I28" s="252"/>
      <c r="J28" s="252"/>
      <c r="K28" s="253"/>
      <c r="L28" s="318"/>
    </row>
    <row r="29" spans="1:12" ht="22.2" customHeight="1" x14ac:dyDescent="0.15">
      <c r="A29" s="317"/>
      <c r="B29" s="351"/>
      <c r="C29" s="215" t="str">
        <f>IF(ISBLANK(初期設定!C24)=TRUE,"",初期設定!C24)</f>
        <v>夫こづかい</v>
      </c>
      <c r="D29" s="34"/>
      <c r="E29" s="318"/>
      <c r="F29" s="217" t="s">
        <v>27</v>
      </c>
      <c r="G29" s="250"/>
      <c r="H29" s="251"/>
      <c r="I29" s="252"/>
      <c r="J29" s="252"/>
      <c r="K29" s="253"/>
      <c r="L29" s="318"/>
    </row>
    <row r="30" spans="1:12" ht="22.2" customHeight="1" x14ac:dyDescent="0.15">
      <c r="A30" s="317"/>
      <c r="B30" s="351"/>
      <c r="C30" s="215" t="str">
        <f>IF(ISBLANK(初期設定!C25)=TRUE,"",初期設定!C25)</f>
        <v>妻こづかい</v>
      </c>
      <c r="D30" s="34"/>
      <c r="E30" s="318"/>
      <c r="F30" s="217" t="s">
        <v>28</v>
      </c>
      <c r="G30" s="250"/>
      <c r="H30" s="251"/>
      <c r="I30" s="252"/>
      <c r="J30" s="252"/>
      <c r="K30" s="253"/>
      <c r="L30" s="318"/>
    </row>
    <row r="31" spans="1:12" ht="22.2" customHeight="1" x14ac:dyDescent="0.15">
      <c r="A31" s="317"/>
      <c r="B31" s="351"/>
      <c r="C31" s="215" t="str">
        <f>IF(ISBLANK(初期設定!C26)=TRUE,"",初期設定!C26)</f>
        <v>（予備1）</v>
      </c>
      <c r="D31" s="34"/>
      <c r="E31" s="318"/>
      <c r="F31" s="217" t="s">
        <v>29</v>
      </c>
      <c r="G31" s="250"/>
      <c r="H31" s="251"/>
      <c r="I31" s="252"/>
      <c r="J31" s="252"/>
      <c r="K31" s="253"/>
      <c r="L31" s="318"/>
    </row>
    <row r="32" spans="1:12" ht="22.2" customHeight="1" thickBot="1" x14ac:dyDescent="0.2">
      <c r="A32" s="317"/>
      <c r="B32" s="351"/>
      <c r="C32" s="218" t="str">
        <f>IF(ISBLANK(初期設定!C27)=TRUE,"",初期設定!C27)</f>
        <v>（予備2）</v>
      </c>
      <c r="D32" s="156"/>
      <c r="E32" s="318"/>
      <c r="F32" s="217" t="s">
        <v>30</v>
      </c>
      <c r="G32" s="250"/>
      <c r="H32" s="251"/>
      <c r="I32" s="252"/>
      <c r="J32" s="252"/>
      <c r="K32" s="253"/>
      <c r="L32" s="318"/>
    </row>
    <row r="33" spans="1:12" ht="22.2" customHeight="1" thickBot="1" x14ac:dyDescent="0.2">
      <c r="A33" s="317"/>
      <c r="B33" s="352"/>
      <c r="C33" s="219" t="str">
        <f>IF(ISBLANK(初期設定!B8)=TRUE,"",初期設定!B8) &amp; "小計"</f>
        <v>基本生活費小計</v>
      </c>
      <c r="D33" s="220">
        <f>SUM(D13:D32)</f>
        <v>0</v>
      </c>
      <c r="E33" s="318"/>
      <c r="F33" s="217" t="s">
        <v>31</v>
      </c>
      <c r="G33" s="250"/>
      <c r="H33" s="251"/>
      <c r="I33" s="252"/>
      <c r="J33" s="252"/>
      <c r="K33" s="253"/>
      <c r="L33" s="318"/>
    </row>
    <row r="34" spans="1:12" ht="22.2" customHeight="1" x14ac:dyDescent="0.15">
      <c r="A34" s="317"/>
      <c r="B34" s="347" t="str">
        <f>IF(ISBLANK(初期設定!B28)=TRUE,"",初期設定!B28)</f>
        <v>住居費</v>
      </c>
      <c r="C34" s="221" t="str">
        <f>IF(ISBLANK(初期設定!C28)=TRUE,"",初期設定!C28)</f>
        <v>家賃・駐車場代</v>
      </c>
      <c r="D34" s="157"/>
      <c r="E34" s="318"/>
      <c r="F34" s="217" t="s">
        <v>32</v>
      </c>
      <c r="G34" s="250"/>
      <c r="H34" s="251"/>
      <c r="I34" s="252"/>
      <c r="J34" s="252"/>
      <c r="K34" s="253"/>
      <c r="L34" s="318"/>
    </row>
    <row r="35" spans="1:12" ht="22.2" customHeight="1" x14ac:dyDescent="0.15">
      <c r="A35" s="317"/>
      <c r="B35" s="348"/>
      <c r="C35" s="222" t="str">
        <f>IF(ISBLANK(初期設定!C29)=TRUE,"",初期設定!C29)</f>
        <v>住宅ローン</v>
      </c>
      <c r="D35" s="35"/>
      <c r="E35" s="318"/>
      <c r="F35" s="217" t="s">
        <v>33</v>
      </c>
      <c r="G35" s="250"/>
      <c r="H35" s="251"/>
      <c r="I35" s="252"/>
      <c r="J35" s="252"/>
      <c r="K35" s="253"/>
      <c r="L35" s="318"/>
    </row>
    <row r="36" spans="1:12" ht="22.2" customHeight="1" thickBot="1" x14ac:dyDescent="0.2">
      <c r="A36" s="317"/>
      <c r="B36" s="349"/>
      <c r="C36" s="223" t="str">
        <f>IF(ISBLANK(初期設定!C30)=TRUE,"",初期設定!C30)</f>
        <v>管理費修繕費</v>
      </c>
      <c r="D36" s="156"/>
      <c r="E36" s="318"/>
      <c r="F36" s="217" t="s">
        <v>34</v>
      </c>
      <c r="G36" s="250"/>
      <c r="H36" s="251"/>
      <c r="I36" s="252"/>
      <c r="J36" s="252"/>
      <c r="K36" s="253"/>
      <c r="L36" s="318"/>
    </row>
    <row r="37" spans="1:12" ht="22.2" customHeight="1" x14ac:dyDescent="0.15">
      <c r="A37" s="317"/>
      <c r="B37" s="356" t="str">
        <f>IF(ISBLANK(初期設定!B31)=TRUE,"",初期設定!B31)</f>
        <v>自動車費</v>
      </c>
      <c r="C37" s="221" t="str">
        <f>IF(ISBLANK(初期設定!C31)=TRUE,"",初期設定!C31)</f>
        <v>ガソリン代</v>
      </c>
      <c r="D37" s="159"/>
      <c r="E37" s="318"/>
      <c r="F37" s="217" t="s">
        <v>35</v>
      </c>
      <c r="G37" s="250"/>
      <c r="H37" s="251"/>
      <c r="I37" s="252"/>
      <c r="J37" s="252"/>
      <c r="K37" s="253"/>
      <c r="L37" s="318"/>
    </row>
    <row r="38" spans="1:12" ht="22.2" customHeight="1" x14ac:dyDescent="0.15">
      <c r="A38" s="317"/>
      <c r="B38" s="346"/>
      <c r="C38" s="224" t="str">
        <f>IF(ISBLANK(初期設定!C32)=TRUE,"",初期設定!C32)</f>
        <v>駐車場代</v>
      </c>
      <c r="D38" s="33"/>
      <c r="E38" s="318"/>
      <c r="F38" s="217" t="s">
        <v>36</v>
      </c>
      <c r="G38" s="250"/>
      <c r="H38" s="251"/>
      <c r="I38" s="252"/>
      <c r="J38" s="252"/>
      <c r="K38" s="253"/>
      <c r="L38" s="318"/>
    </row>
    <row r="39" spans="1:12" ht="22.2" customHeight="1" thickBot="1" x14ac:dyDescent="0.2">
      <c r="A39" s="317"/>
      <c r="B39" s="346"/>
      <c r="C39" s="225" t="str">
        <f>IF(ISBLANK(初期設定!C33)=TRUE,"",初期設定!C33)</f>
        <v>車保険代・車検代</v>
      </c>
      <c r="D39" s="35"/>
      <c r="E39" s="318"/>
      <c r="F39" s="217" t="s">
        <v>37</v>
      </c>
      <c r="G39" s="250"/>
      <c r="H39" s="251"/>
      <c r="I39" s="252"/>
      <c r="J39" s="252"/>
      <c r="K39" s="253"/>
      <c r="L39" s="318"/>
    </row>
    <row r="40" spans="1:12" ht="22.2" customHeight="1" x14ac:dyDescent="0.15">
      <c r="A40" s="317"/>
      <c r="B40" s="353" t="str">
        <f>IF(ISBLANK(初期設定!B34)=TRUE,"",初期設定!B34)</f>
        <v>保険</v>
      </c>
      <c r="C40" s="221" t="str">
        <f>IF(ISBLANK(初期設定!C34)=TRUE,"",初期設定!C34)</f>
        <v>生命保険・火災傷害保険</v>
      </c>
      <c r="D40" s="162"/>
      <c r="E40" s="318"/>
      <c r="F40" s="217" t="s">
        <v>38</v>
      </c>
      <c r="G40" s="250"/>
      <c r="H40" s="251"/>
      <c r="I40" s="252"/>
      <c r="J40" s="252"/>
      <c r="K40" s="253"/>
      <c r="L40" s="318"/>
    </row>
    <row r="41" spans="1:12" ht="22.2" customHeight="1" x14ac:dyDescent="0.15">
      <c r="A41" s="317"/>
      <c r="B41" s="354"/>
      <c r="C41" s="224" t="str">
        <f>IF(ISBLANK(初期設定!C35)=TRUE,"",初期設定!C35)</f>
        <v>年金・学資・積立保険</v>
      </c>
      <c r="D41" s="161"/>
      <c r="E41" s="318"/>
      <c r="F41" s="217" t="s">
        <v>39</v>
      </c>
      <c r="G41" s="250"/>
      <c r="H41" s="251"/>
      <c r="I41" s="252"/>
      <c r="J41" s="252"/>
      <c r="K41" s="253"/>
      <c r="L41" s="318"/>
    </row>
    <row r="42" spans="1:12" ht="22.2" customHeight="1" thickBot="1" x14ac:dyDescent="0.2">
      <c r="A42" s="317"/>
      <c r="B42" s="355"/>
      <c r="C42" s="223" t="str">
        <f>IF(ISBLANK(初期設定!C36)=TRUE,"",初期設定!C36)</f>
        <v>（予備）</v>
      </c>
      <c r="D42" s="160"/>
      <c r="E42" s="318"/>
      <c r="F42" s="217" t="s">
        <v>40</v>
      </c>
      <c r="G42" s="250"/>
      <c r="H42" s="251"/>
      <c r="I42" s="252"/>
      <c r="J42" s="252"/>
      <c r="K42" s="253"/>
      <c r="L42" s="318"/>
    </row>
    <row r="43" spans="1:12" ht="22.2" customHeight="1" x14ac:dyDescent="0.15">
      <c r="A43" s="317"/>
      <c r="B43" s="356" t="str">
        <f>IF(ISBLANK(初期設定!B37)=TRUE,"",初期設定!B37)</f>
        <v>教育費</v>
      </c>
      <c r="C43" s="221" t="str">
        <f>IF(ISBLANK(初期設定!C37)=TRUE,"",初期設定!C37)</f>
        <v>塾</v>
      </c>
      <c r="D43" s="159"/>
      <c r="E43" s="318"/>
      <c r="F43" s="217" t="s">
        <v>41</v>
      </c>
      <c r="G43" s="254"/>
      <c r="H43" s="255"/>
      <c r="I43" s="256"/>
      <c r="J43" s="256"/>
      <c r="K43" s="257"/>
      <c r="L43" s="318"/>
    </row>
    <row r="44" spans="1:12" ht="22.2" customHeight="1" x14ac:dyDescent="0.15">
      <c r="A44" s="317"/>
      <c r="B44" s="346"/>
      <c r="C44" s="224" t="str">
        <f>IF(ISBLANK(初期設定!C38)=TRUE,"",初期設定!C38)</f>
        <v>ピアノ</v>
      </c>
      <c r="D44" s="33"/>
      <c r="E44" s="318"/>
      <c r="F44" s="217" t="s">
        <v>42</v>
      </c>
      <c r="G44" s="254"/>
      <c r="H44" s="255"/>
      <c r="I44" s="256"/>
      <c r="J44" s="256"/>
      <c r="K44" s="257"/>
      <c r="L44" s="318"/>
    </row>
    <row r="45" spans="1:12" ht="22.2" customHeight="1" thickBot="1" x14ac:dyDescent="0.2">
      <c r="A45" s="317"/>
      <c r="B45" s="357"/>
      <c r="C45" s="226" t="str">
        <f>IF(ISBLANK(初期設定!C39)=TRUE,"",初期設定!C39)</f>
        <v>（予備）</v>
      </c>
      <c r="D45" s="158"/>
      <c r="E45" s="318"/>
      <c r="F45" s="217" t="s">
        <v>43</v>
      </c>
      <c r="G45" s="250"/>
      <c r="H45" s="251"/>
      <c r="I45" s="252"/>
      <c r="J45" s="252"/>
      <c r="K45" s="253"/>
      <c r="L45" s="318"/>
    </row>
    <row r="46" spans="1:12" ht="22.2" customHeight="1" x14ac:dyDescent="0.15">
      <c r="A46" s="317"/>
      <c r="B46" s="346" t="str">
        <f>IF(ISBLANK(初期設定!B40)=TRUE,"",初期設定!B40)</f>
        <v>その他</v>
      </c>
      <c r="C46" s="225" t="str">
        <f>IF(ISBLANK(初期設定!C40)=TRUE,"",初期設定!C40)</f>
        <v>他ローン</v>
      </c>
      <c r="D46" s="36"/>
      <c r="E46" s="318"/>
      <c r="F46" s="217" t="s">
        <v>44</v>
      </c>
      <c r="G46" s="250"/>
      <c r="H46" s="251"/>
      <c r="I46" s="252"/>
      <c r="J46" s="252"/>
      <c r="K46" s="253"/>
      <c r="L46" s="318"/>
    </row>
    <row r="47" spans="1:12" ht="22.2" customHeight="1" x14ac:dyDescent="0.15">
      <c r="A47" s="317"/>
      <c r="B47" s="346"/>
      <c r="C47" s="224" t="str">
        <f>IF(ISBLANK(初期設定!C41)=TRUE,"",初期設定!C41)</f>
        <v>（予備1）</v>
      </c>
      <c r="D47" s="33"/>
      <c r="E47" s="318"/>
      <c r="F47" s="217" t="s">
        <v>45</v>
      </c>
      <c r="G47" s="250"/>
      <c r="H47" s="251"/>
      <c r="I47" s="252"/>
      <c r="J47" s="252"/>
      <c r="K47" s="253"/>
      <c r="L47" s="318"/>
    </row>
    <row r="48" spans="1:12" ht="22.2" customHeight="1" thickBot="1" x14ac:dyDescent="0.2">
      <c r="A48" s="317"/>
      <c r="B48" s="346"/>
      <c r="C48" s="225" t="str">
        <f>IF(ISBLANK(初期設定!C42)=TRUE,"",初期設定!C42)</f>
        <v>（予備2）</v>
      </c>
      <c r="D48" s="37"/>
      <c r="E48" s="318"/>
      <c r="F48" s="227" t="s">
        <v>47</v>
      </c>
      <c r="G48" s="258"/>
      <c r="H48" s="259"/>
      <c r="I48" s="260"/>
      <c r="J48" s="260"/>
      <c r="K48" s="261"/>
      <c r="L48" s="318"/>
    </row>
    <row r="49" spans="1:12" ht="22.2" customHeight="1" thickTop="1" thickBot="1" x14ac:dyDescent="0.2">
      <c r="A49" s="317"/>
      <c r="B49" s="330" t="s">
        <v>46</v>
      </c>
      <c r="C49" s="331"/>
      <c r="D49" s="228">
        <f>SUM(D13:D32,D34:D48)</f>
        <v>0</v>
      </c>
      <c r="E49" s="318"/>
      <c r="F49" s="229" t="s">
        <v>127</v>
      </c>
      <c r="G49" s="262">
        <f>SUM(G18:G48)</f>
        <v>0</v>
      </c>
      <c r="H49" s="262">
        <f t="shared" ref="H49:J49" si="0">SUM(H18:H48)</f>
        <v>0</v>
      </c>
      <c r="I49" s="262">
        <f t="shared" si="0"/>
        <v>0</v>
      </c>
      <c r="J49" s="262">
        <f t="shared" si="0"/>
        <v>0</v>
      </c>
      <c r="K49" s="263">
        <f>SUM(K18:K48)</f>
        <v>0</v>
      </c>
      <c r="L49" s="318"/>
    </row>
    <row r="50" spans="1:12" ht="22.2" customHeight="1" thickTop="1" thickBot="1" x14ac:dyDescent="0.2">
      <c r="A50" s="317"/>
      <c r="B50" s="332" t="s">
        <v>48</v>
      </c>
      <c r="C50" s="333"/>
      <c r="D50" s="230">
        <f>D10-D49</f>
        <v>0</v>
      </c>
      <c r="E50" s="318"/>
      <c r="F50" s="231" t="s">
        <v>98</v>
      </c>
      <c r="G50" s="264">
        <f>G17-G49</f>
        <v>0</v>
      </c>
      <c r="H50" s="264">
        <f t="shared" ref="H50:K50" si="1">H17-H49</f>
        <v>0</v>
      </c>
      <c r="I50" s="264">
        <f t="shared" si="1"/>
        <v>0</v>
      </c>
      <c r="J50" s="264">
        <f t="shared" si="1"/>
        <v>0</v>
      </c>
      <c r="K50" s="265">
        <f t="shared" si="1"/>
        <v>0</v>
      </c>
      <c r="L50" s="318"/>
    </row>
    <row r="51" spans="1:12" ht="32.1" customHeight="1" x14ac:dyDescent="0.15">
      <c r="A51" s="317"/>
      <c r="B51" s="328" t="s">
        <v>94</v>
      </c>
      <c r="C51" s="328"/>
      <c r="D51" s="328"/>
      <c r="E51" s="328"/>
      <c r="F51" s="328"/>
      <c r="G51" s="328"/>
      <c r="H51" s="328"/>
      <c r="I51" s="328"/>
      <c r="J51" s="328"/>
      <c r="K51" s="328"/>
      <c r="L51" s="232"/>
    </row>
    <row r="52" spans="1:12" ht="18.75" hidden="1" customHeight="1" x14ac:dyDescent="0.15"/>
    <row r="53" spans="1:12" ht="18.75" hidden="1" customHeight="1" x14ac:dyDescent="0.15"/>
  </sheetData>
  <sheetProtection algorithmName="SHA-512" hashValue="rQc2iNVLo4IXx7obNlvUFvVNGegBrKHIw6qH+TuV/SHPPyBPY7jg+54DAyZbySoKOYW1XYahmI6EPJbMStWVSA==" saltValue="7ks8SxawcyZmxhHrj1b79Q==" spinCount="100000" sheet="1" objects="1" scenarios="1"/>
  <mergeCells count="30">
    <mergeCell ref="B34:B36"/>
    <mergeCell ref="B51:K51"/>
    <mergeCell ref="B49:C49"/>
    <mergeCell ref="B50:C50"/>
    <mergeCell ref="B37:B39"/>
    <mergeCell ref="B40:B42"/>
    <mergeCell ref="B43:B45"/>
    <mergeCell ref="B46:B48"/>
    <mergeCell ref="B10:C10"/>
    <mergeCell ref="B11:D11"/>
    <mergeCell ref="B12:D12"/>
    <mergeCell ref="F10:K14"/>
    <mergeCell ref="F15:K15"/>
    <mergeCell ref="B13:B33"/>
    <mergeCell ref="A1:D1"/>
    <mergeCell ref="E1:L3"/>
    <mergeCell ref="A2:A51"/>
    <mergeCell ref="B2:D2"/>
    <mergeCell ref="B4:D4"/>
    <mergeCell ref="E4:E50"/>
    <mergeCell ref="F4:K4"/>
    <mergeCell ref="L4:L50"/>
    <mergeCell ref="B5:C5"/>
    <mergeCell ref="F5:K7"/>
    <mergeCell ref="B6:C6"/>
    <mergeCell ref="B7:C7"/>
    <mergeCell ref="B8:C8"/>
    <mergeCell ref="F8:K8"/>
    <mergeCell ref="B9:C9"/>
    <mergeCell ref="F9:K9"/>
  </mergeCells>
  <phoneticPr fontId="13"/>
  <conditionalFormatting sqref="D10 D33 D49:D50">
    <cfRule type="cellIs" dxfId="8" priority="1" stopIfTrue="1" operator="equal">
      <formula>0</formula>
    </cfRule>
  </conditionalFormatting>
  <pageMargins left="0.59027777777777779" right="0.60972222222222228" top="0.40972222222222221" bottom="0.40972222222222221" header="0.51180555555555551" footer="0.51180555555555551"/>
  <pageSetup paperSize="9" scale="74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L53"/>
  <sheetViews>
    <sheetView view="pageBreakPreview" zoomScale="75" zoomScaleNormal="100" zoomScaleSheetLayoutView="75" workbookViewId="0">
      <selection activeCell="D5" sqref="D5"/>
    </sheetView>
  </sheetViews>
  <sheetFormatPr defaultColWidth="0" defaultRowHeight="18" customHeight="1" zeroHeight="1" x14ac:dyDescent="0.15"/>
  <cols>
    <col min="1" max="1" width="2.6640625" customWidth="1"/>
    <col min="2" max="2" width="5.21875" style="3" customWidth="1"/>
    <col min="3" max="3" width="25.88671875" style="3" customWidth="1"/>
    <col min="4" max="4" width="17.88671875" style="3" customWidth="1"/>
    <col min="5" max="5" width="3" style="3" customWidth="1"/>
    <col min="6" max="6" width="12.109375" style="3" customWidth="1"/>
    <col min="7" max="11" width="13.109375" style="3" customWidth="1"/>
    <col min="12" max="12" width="3.6640625" style="3" customWidth="1"/>
    <col min="13" max="13" width="0" style="3" hidden="1" customWidth="1"/>
    <col min="14" max="16384" width="0" style="3" hidden="1"/>
  </cols>
  <sheetData>
    <row r="1" spans="1:12" ht="16.8" customHeight="1" x14ac:dyDescent="0.15">
      <c r="A1" s="317"/>
      <c r="B1" s="317"/>
      <c r="C1" s="317"/>
      <c r="D1" s="317"/>
      <c r="E1" s="318"/>
      <c r="F1" s="318"/>
      <c r="G1" s="318"/>
      <c r="H1" s="318"/>
      <c r="I1" s="318"/>
      <c r="J1" s="318"/>
      <c r="K1" s="318"/>
      <c r="L1" s="318"/>
    </row>
    <row r="2" spans="1:12" ht="18.75" customHeight="1" x14ac:dyDescent="0.15">
      <c r="A2" s="317"/>
      <c r="B2" s="319" t="str">
        <f>初期設定!E2&amp;"年11月 家計簿"</f>
        <v>2023年11月 家計簿</v>
      </c>
      <c r="C2" s="319"/>
      <c r="D2" s="319"/>
      <c r="E2" s="318"/>
      <c r="F2" s="318"/>
      <c r="G2" s="318"/>
      <c r="H2" s="318"/>
      <c r="I2" s="318"/>
      <c r="J2" s="318"/>
      <c r="K2" s="318"/>
      <c r="L2" s="318"/>
    </row>
    <row r="3" spans="1:12" ht="6" customHeight="1" thickBot="1" x14ac:dyDescent="0.2">
      <c r="A3" s="317"/>
      <c r="B3" s="213"/>
      <c r="C3" s="213"/>
      <c r="D3" s="213"/>
      <c r="E3" s="318"/>
      <c r="F3" s="318"/>
      <c r="G3" s="318"/>
      <c r="H3" s="318"/>
      <c r="I3" s="318"/>
      <c r="J3" s="318"/>
      <c r="K3" s="318"/>
      <c r="L3" s="318"/>
    </row>
    <row r="4" spans="1:12" ht="22.2" customHeight="1" x14ac:dyDescent="0.15">
      <c r="A4" s="317"/>
      <c r="B4" s="320" t="s">
        <v>8</v>
      </c>
      <c r="C4" s="320"/>
      <c r="D4" s="320"/>
      <c r="E4" s="318"/>
      <c r="F4" s="321" t="s">
        <v>9</v>
      </c>
      <c r="G4" s="321"/>
      <c r="H4" s="321"/>
      <c r="I4" s="321"/>
      <c r="J4" s="321"/>
      <c r="K4" s="321"/>
      <c r="L4" s="318"/>
    </row>
    <row r="5" spans="1:12" ht="22.2" customHeight="1" thickBot="1" x14ac:dyDescent="0.2">
      <c r="A5" s="317"/>
      <c r="B5" s="322" t="str">
        <f>IF(ISBLANK(初期設定!C2)=TRUE,"",初期設定!C2)</f>
        <v>世帯主収入</v>
      </c>
      <c r="C5" s="322"/>
      <c r="D5" s="33"/>
      <c r="E5" s="318"/>
      <c r="F5" s="324" t="str">
        <f>IF(初期設定!E9=0,"",初期設定!E9)</f>
        <v/>
      </c>
      <c r="G5" s="324"/>
      <c r="H5" s="324"/>
      <c r="I5" s="324"/>
      <c r="J5" s="324"/>
      <c r="K5" s="324"/>
      <c r="L5" s="318"/>
    </row>
    <row r="6" spans="1:12" ht="22.2" customHeight="1" thickBot="1" x14ac:dyDescent="0.2">
      <c r="A6" s="317"/>
      <c r="B6" s="325" t="str">
        <f>IF(ISBLANK(初期設定!C3)=TRUE,"",初期設定!C3)</f>
        <v>配偶者収入</v>
      </c>
      <c r="C6" s="325"/>
      <c r="D6" s="34"/>
      <c r="E6" s="318"/>
      <c r="F6" s="324"/>
      <c r="G6" s="324"/>
      <c r="H6" s="324"/>
      <c r="I6" s="324"/>
      <c r="J6" s="324"/>
      <c r="K6" s="324"/>
      <c r="L6" s="318"/>
    </row>
    <row r="7" spans="1:12" ht="22.2" customHeight="1" thickBot="1" x14ac:dyDescent="0.2">
      <c r="A7" s="317"/>
      <c r="B7" s="326" t="str">
        <f>IF(ISBLANK(初期設定!C4)=TRUE,"",初期設定!C4)</f>
        <v/>
      </c>
      <c r="C7" s="326"/>
      <c r="D7" s="35"/>
      <c r="E7" s="318"/>
      <c r="F7" s="324"/>
      <c r="G7" s="324"/>
      <c r="H7" s="324"/>
      <c r="I7" s="324"/>
      <c r="J7" s="324"/>
      <c r="K7" s="324"/>
      <c r="L7" s="318"/>
    </row>
    <row r="8" spans="1:12" ht="22.2" customHeight="1" thickBot="1" x14ac:dyDescent="0.2">
      <c r="A8" s="317"/>
      <c r="B8" s="326" t="str">
        <f>IF(ISBLANK(初期設定!C5)=TRUE,"",初期設定!C5)</f>
        <v/>
      </c>
      <c r="C8" s="326"/>
      <c r="D8" s="35"/>
      <c r="E8" s="318"/>
      <c r="F8" s="327"/>
      <c r="G8" s="327"/>
      <c r="H8" s="327"/>
      <c r="I8" s="327"/>
      <c r="J8" s="327"/>
      <c r="K8" s="327"/>
      <c r="L8" s="318"/>
    </row>
    <row r="9" spans="1:12" ht="22.2" customHeight="1" thickBot="1" x14ac:dyDescent="0.2">
      <c r="A9" s="317"/>
      <c r="B9" s="334" t="str">
        <f>IF(ISBLANK(初期設定!C6)=TRUE,"",初期設定!C6)</f>
        <v/>
      </c>
      <c r="C9" s="334"/>
      <c r="D9" s="38"/>
      <c r="E9" s="318"/>
      <c r="F9" s="336" t="s">
        <v>12</v>
      </c>
      <c r="G9" s="336"/>
      <c r="H9" s="336"/>
      <c r="I9" s="336"/>
      <c r="J9" s="336"/>
      <c r="K9" s="336"/>
      <c r="L9" s="318"/>
    </row>
    <row r="10" spans="1:12" ht="22.2" customHeight="1" thickTop="1" thickBot="1" x14ac:dyDescent="0.2">
      <c r="A10" s="317"/>
      <c r="B10" s="335" t="s">
        <v>13</v>
      </c>
      <c r="C10" s="335"/>
      <c r="D10" s="214">
        <f>SUM(D5:D9)</f>
        <v>0</v>
      </c>
      <c r="E10" s="318"/>
      <c r="F10" s="337"/>
      <c r="G10" s="338"/>
      <c r="H10" s="338"/>
      <c r="I10" s="338"/>
      <c r="J10" s="338"/>
      <c r="K10" s="339"/>
      <c r="L10" s="318"/>
    </row>
    <row r="11" spans="1:12" ht="22.2" customHeight="1" thickBot="1" x14ac:dyDescent="0.2">
      <c r="A11" s="317"/>
      <c r="B11" s="318"/>
      <c r="C11" s="318"/>
      <c r="D11" s="318"/>
      <c r="E11" s="318"/>
      <c r="F11" s="340"/>
      <c r="G11" s="341"/>
      <c r="H11" s="341"/>
      <c r="I11" s="341"/>
      <c r="J11" s="341"/>
      <c r="K11" s="342"/>
      <c r="L11" s="318"/>
    </row>
    <row r="12" spans="1:12" ht="22.2" customHeight="1" x14ac:dyDescent="0.15">
      <c r="A12" s="317"/>
      <c r="B12" s="320" t="s">
        <v>14</v>
      </c>
      <c r="C12" s="320"/>
      <c r="D12" s="320"/>
      <c r="E12" s="318"/>
      <c r="F12" s="340"/>
      <c r="G12" s="341"/>
      <c r="H12" s="341"/>
      <c r="I12" s="341"/>
      <c r="J12" s="341"/>
      <c r="K12" s="342"/>
      <c r="L12" s="318"/>
    </row>
    <row r="13" spans="1:12" ht="22.2" customHeight="1" x14ac:dyDescent="0.15">
      <c r="A13" s="317"/>
      <c r="B13" s="350" t="str">
        <f>IF(ISBLANK(初期設定!B8)=TRUE,"",初期設定!B8)</f>
        <v>基本生活費</v>
      </c>
      <c r="C13" s="215" t="str">
        <f>IF(ISBLANK(初期設定!C8)=TRUE,"",初期設定!C8)</f>
        <v>食費</v>
      </c>
      <c r="D13" s="177"/>
      <c r="E13" s="318"/>
      <c r="F13" s="340"/>
      <c r="G13" s="341"/>
      <c r="H13" s="341"/>
      <c r="I13" s="341"/>
      <c r="J13" s="341"/>
      <c r="K13" s="342"/>
      <c r="L13" s="318"/>
    </row>
    <row r="14" spans="1:12" ht="22.2" customHeight="1" thickBot="1" x14ac:dyDescent="0.2">
      <c r="A14" s="317"/>
      <c r="B14" s="351"/>
      <c r="C14" s="215" t="str">
        <f>IF(ISBLANK(初期設定!C9)=TRUE,"",初期設定!C9)</f>
        <v>外食費</v>
      </c>
      <c r="D14" s="34"/>
      <c r="E14" s="318"/>
      <c r="F14" s="343"/>
      <c r="G14" s="344"/>
      <c r="H14" s="344"/>
      <c r="I14" s="344"/>
      <c r="J14" s="344"/>
      <c r="K14" s="345"/>
      <c r="L14" s="318"/>
    </row>
    <row r="15" spans="1:12" ht="22.2" customHeight="1" thickBot="1" x14ac:dyDescent="0.2">
      <c r="A15" s="317"/>
      <c r="B15" s="351"/>
      <c r="C15" s="215" t="str">
        <f>IF(ISBLANK(初期設定!C10)=TRUE,"",初期設定!C10)</f>
        <v>電気代</v>
      </c>
      <c r="D15" s="34"/>
      <c r="E15" s="318"/>
      <c r="F15" s="329"/>
      <c r="G15" s="329"/>
      <c r="H15" s="329"/>
      <c r="I15" s="329"/>
      <c r="J15" s="329"/>
      <c r="K15" s="329"/>
      <c r="L15" s="318"/>
    </row>
    <row r="16" spans="1:12" ht="22.2" customHeight="1" thickBot="1" x14ac:dyDescent="0.2">
      <c r="A16" s="317"/>
      <c r="B16" s="351"/>
      <c r="C16" s="215" t="str">
        <f>IF(ISBLANK(初期設定!C11)=TRUE,"",初期設定!C11)</f>
        <v>水道代</v>
      </c>
      <c r="D16" s="34"/>
      <c r="E16" s="318"/>
      <c r="F16" s="243" t="s">
        <v>97</v>
      </c>
      <c r="G16" s="244"/>
      <c r="H16" s="244"/>
      <c r="I16" s="244"/>
      <c r="J16" s="244"/>
      <c r="K16" s="245"/>
      <c r="L16" s="318"/>
    </row>
    <row r="17" spans="1:12" ht="22.2" customHeight="1" x14ac:dyDescent="0.15">
      <c r="A17" s="317"/>
      <c r="B17" s="351"/>
      <c r="C17" s="215" t="str">
        <f>IF(ISBLANK(初期設定!C12)=TRUE,"",初期設定!C12)</f>
        <v>ガス代</v>
      </c>
      <c r="D17" s="34"/>
      <c r="E17" s="318"/>
      <c r="F17" s="216" t="s">
        <v>15</v>
      </c>
      <c r="G17" s="246"/>
      <c r="H17" s="247"/>
      <c r="I17" s="248"/>
      <c r="J17" s="248"/>
      <c r="K17" s="249"/>
      <c r="L17" s="318"/>
    </row>
    <row r="18" spans="1:12" ht="22.2" customHeight="1" x14ac:dyDescent="0.15">
      <c r="A18" s="317"/>
      <c r="B18" s="351"/>
      <c r="C18" s="215" t="str">
        <f>IF(ISBLANK(初期設定!C13)=TRUE,"",初期設定!C13)</f>
        <v>新聞(NHK・ケーブルTV等)</v>
      </c>
      <c r="D18" s="34"/>
      <c r="E18" s="318"/>
      <c r="F18" s="217" t="s">
        <v>16</v>
      </c>
      <c r="G18" s="250"/>
      <c r="H18" s="251"/>
      <c r="I18" s="252"/>
      <c r="J18" s="252"/>
      <c r="K18" s="253"/>
      <c r="L18" s="318"/>
    </row>
    <row r="19" spans="1:12" ht="22.2" customHeight="1" x14ac:dyDescent="0.15">
      <c r="A19" s="317"/>
      <c r="B19" s="351"/>
      <c r="C19" s="215" t="str">
        <f>IF(ISBLANK(初期設定!C14)=TRUE,"",初期設定!C14)</f>
        <v>通信費（固定電話）</v>
      </c>
      <c r="D19" s="34"/>
      <c r="E19" s="318"/>
      <c r="F19" s="217" t="s">
        <v>17</v>
      </c>
      <c r="G19" s="250"/>
      <c r="H19" s="251"/>
      <c r="I19" s="252"/>
      <c r="J19" s="252"/>
      <c r="K19" s="253"/>
      <c r="L19" s="318"/>
    </row>
    <row r="20" spans="1:12" ht="22.2" customHeight="1" x14ac:dyDescent="0.15">
      <c r="A20" s="317"/>
      <c r="B20" s="351"/>
      <c r="C20" s="215" t="str">
        <f>IF(ISBLANK(初期設定!C15)=TRUE,"",初期設定!C15)</f>
        <v>通信費（携帯）</v>
      </c>
      <c r="D20" s="34"/>
      <c r="E20" s="318"/>
      <c r="F20" s="217" t="s">
        <v>18</v>
      </c>
      <c r="G20" s="250"/>
      <c r="H20" s="251"/>
      <c r="I20" s="252"/>
      <c r="J20" s="252"/>
      <c r="K20" s="253"/>
      <c r="L20" s="318"/>
    </row>
    <row r="21" spans="1:12" ht="22.2" customHeight="1" x14ac:dyDescent="0.15">
      <c r="A21" s="317"/>
      <c r="B21" s="351"/>
      <c r="C21" s="215" t="str">
        <f>IF(ISBLANK(初期設定!C16)=TRUE,"",初期設定!C16)</f>
        <v>通信費（ネット・他）</v>
      </c>
      <c r="D21" s="34"/>
      <c r="E21" s="318"/>
      <c r="F21" s="217" t="s">
        <v>19</v>
      </c>
      <c r="G21" s="250"/>
      <c r="H21" s="251"/>
      <c r="I21" s="252"/>
      <c r="J21" s="252"/>
      <c r="K21" s="253"/>
      <c r="L21" s="318"/>
    </row>
    <row r="22" spans="1:12" ht="22.2" customHeight="1" x14ac:dyDescent="0.15">
      <c r="A22" s="317"/>
      <c r="B22" s="351"/>
      <c r="C22" s="215" t="str">
        <f>IF(ISBLANK(初期設定!C17)=TRUE,"",初期設定!C17)</f>
        <v>医療費</v>
      </c>
      <c r="D22" s="34"/>
      <c r="E22" s="318"/>
      <c r="F22" s="217" t="s">
        <v>20</v>
      </c>
      <c r="G22" s="250"/>
      <c r="H22" s="251"/>
      <c r="I22" s="252"/>
      <c r="J22" s="252"/>
      <c r="K22" s="253"/>
      <c r="L22" s="318"/>
    </row>
    <row r="23" spans="1:12" ht="22.2" customHeight="1" x14ac:dyDescent="0.15">
      <c r="A23" s="317"/>
      <c r="B23" s="351"/>
      <c r="C23" s="215" t="str">
        <f>IF(ISBLANK(初期設定!C18)=TRUE,"",初期設定!C18)</f>
        <v>被服費</v>
      </c>
      <c r="D23" s="34"/>
      <c r="E23" s="318"/>
      <c r="F23" s="217" t="s">
        <v>21</v>
      </c>
      <c r="G23" s="250"/>
      <c r="H23" s="251"/>
      <c r="I23" s="252"/>
      <c r="J23" s="252"/>
      <c r="K23" s="253"/>
      <c r="L23" s="318"/>
    </row>
    <row r="24" spans="1:12" ht="22.2" customHeight="1" x14ac:dyDescent="0.15">
      <c r="A24" s="317"/>
      <c r="B24" s="351"/>
      <c r="C24" s="215" t="str">
        <f>IF(ISBLANK(初期設定!C19)=TRUE,"",初期設定!C19)</f>
        <v>美容理容費</v>
      </c>
      <c r="D24" s="34"/>
      <c r="E24" s="318"/>
      <c r="F24" s="217" t="s">
        <v>22</v>
      </c>
      <c r="G24" s="250"/>
      <c r="H24" s="251"/>
      <c r="I24" s="252"/>
      <c r="J24" s="252"/>
      <c r="K24" s="253"/>
      <c r="L24" s="318"/>
    </row>
    <row r="25" spans="1:12" ht="22.2" customHeight="1" x14ac:dyDescent="0.15">
      <c r="A25" s="317"/>
      <c r="B25" s="351"/>
      <c r="C25" s="215" t="str">
        <f>IF(ISBLANK(初期設定!C20)=TRUE,"",初期設定!C20)</f>
        <v>日用品・雑貨費</v>
      </c>
      <c r="D25" s="34"/>
      <c r="E25" s="318"/>
      <c r="F25" s="217" t="s">
        <v>23</v>
      </c>
      <c r="G25" s="250"/>
      <c r="H25" s="251"/>
      <c r="I25" s="252"/>
      <c r="J25" s="252"/>
      <c r="K25" s="253"/>
      <c r="L25" s="318"/>
    </row>
    <row r="26" spans="1:12" ht="22.2" customHeight="1" x14ac:dyDescent="0.15">
      <c r="A26" s="317"/>
      <c r="B26" s="351"/>
      <c r="C26" s="215" t="str">
        <f>IF(ISBLANK(初期設定!C21)=TRUE,"",初期設定!C21)</f>
        <v>レジャー費</v>
      </c>
      <c r="D26" s="34"/>
      <c r="E26" s="318"/>
      <c r="F26" s="217" t="s">
        <v>24</v>
      </c>
      <c r="G26" s="250"/>
      <c r="H26" s="251"/>
      <c r="I26" s="252"/>
      <c r="J26" s="252"/>
      <c r="K26" s="253"/>
      <c r="L26" s="318"/>
    </row>
    <row r="27" spans="1:12" ht="22.2" customHeight="1" x14ac:dyDescent="0.15">
      <c r="A27" s="317"/>
      <c r="B27" s="351"/>
      <c r="C27" s="215" t="str">
        <f>IF(ISBLANK(初期設定!C22)=TRUE,"",初期設定!C22)</f>
        <v>教養娯楽費</v>
      </c>
      <c r="D27" s="34"/>
      <c r="E27" s="318"/>
      <c r="F27" s="217" t="s">
        <v>25</v>
      </c>
      <c r="G27" s="250"/>
      <c r="H27" s="251"/>
      <c r="I27" s="252"/>
      <c r="J27" s="252"/>
      <c r="K27" s="253"/>
      <c r="L27" s="318"/>
    </row>
    <row r="28" spans="1:12" ht="22.2" customHeight="1" x14ac:dyDescent="0.15">
      <c r="A28" s="317"/>
      <c r="B28" s="351"/>
      <c r="C28" s="215" t="str">
        <f>IF(ISBLANK(初期設定!C23)=TRUE,"",初期設定!C23)</f>
        <v>交際費（お中元等含）</v>
      </c>
      <c r="D28" s="34"/>
      <c r="E28" s="318"/>
      <c r="F28" s="217" t="s">
        <v>26</v>
      </c>
      <c r="G28" s="250"/>
      <c r="H28" s="251"/>
      <c r="I28" s="252"/>
      <c r="J28" s="252"/>
      <c r="K28" s="253"/>
      <c r="L28" s="318"/>
    </row>
    <row r="29" spans="1:12" ht="22.2" customHeight="1" x14ac:dyDescent="0.15">
      <c r="A29" s="317"/>
      <c r="B29" s="351"/>
      <c r="C29" s="215" t="str">
        <f>IF(ISBLANK(初期設定!C24)=TRUE,"",初期設定!C24)</f>
        <v>夫こづかい</v>
      </c>
      <c r="D29" s="34"/>
      <c r="E29" s="318"/>
      <c r="F29" s="217" t="s">
        <v>27</v>
      </c>
      <c r="G29" s="250"/>
      <c r="H29" s="251"/>
      <c r="I29" s="252"/>
      <c r="J29" s="252"/>
      <c r="K29" s="253"/>
      <c r="L29" s="318"/>
    </row>
    <row r="30" spans="1:12" ht="22.2" customHeight="1" x14ac:dyDescent="0.15">
      <c r="A30" s="317"/>
      <c r="B30" s="351"/>
      <c r="C30" s="215" t="str">
        <f>IF(ISBLANK(初期設定!C25)=TRUE,"",初期設定!C25)</f>
        <v>妻こづかい</v>
      </c>
      <c r="D30" s="34"/>
      <c r="E30" s="318"/>
      <c r="F30" s="217" t="s">
        <v>28</v>
      </c>
      <c r="G30" s="250"/>
      <c r="H30" s="251"/>
      <c r="I30" s="252"/>
      <c r="J30" s="252"/>
      <c r="K30" s="253"/>
      <c r="L30" s="318"/>
    </row>
    <row r="31" spans="1:12" ht="22.2" customHeight="1" x14ac:dyDescent="0.15">
      <c r="A31" s="317"/>
      <c r="B31" s="351"/>
      <c r="C31" s="215" t="str">
        <f>IF(ISBLANK(初期設定!C26)=TRUE,"",初期設定!C26)</f>
        <v>（予備1）</v>
      </c>
      <c r="D31" s="34"/>
      <c r="E31" s="318"/>
      <c r="F31" s="217" t="s">
        <v>29</v>
      </c>
      <c r="G31" s="250"/>
      <c r="H31" s="251"/>
      <c r="I31" s="252"/>
      <c r="J31" s="252"/>
      <c r="K31" s="253"/>
      <c r="L31" s="318"/>
    </row>
    <row r="32" spans="1:12" ht="22.2" customHeight="1" thickBot="1" x14ac:dyDescent="0.2">
      <c r="A32" s="317"/>
      <c r="B32" s="351"/>
      <c r="C32" s="218" t="str">
        <f>IF(ISBLANK(初期設定!C27)=TRUE,"",初期設定!C27)</f>
        <v>（予備2）</v>
      </c>
      <c r="D32" s="156"/>
      <c r="E32" s="318"/>
      <c r="F32" s="217" t="s">
        <v>30</v>
      </c>
      <c r="G32" s="250"/>
      <c r="H32" s="251"/>
      <c r="I32" s="252"/>
      <c r="J32" s="252"/>
      <c r="K32" s="253"/>
      <c r="L32" s="318"/>
    </row>
    <row r="33" spans="1:12" ht="22.2" customHeight="1" thickBot="1" x14ac:dyDescent="0.2">
      <c r="A33" s="317"/>
      <c r="B33" s="352"/>
      <c r="C33" s="219" t="str">
        <f>IF(ISBLANK(初期設定!B8)=TRUE,"",初期設定!B8) &amp; "小計"</f>
        <v>基本生活費小計</v>
      </c>
      <c r="D33" s="220">
        <f>SUM(D13:D32)</f>
        <v>0</v>
      </c>
      <c r="E33" s="318"/>
      <c r="F33" s="217" t="s">
        <v>31</v>
      </c>
      <c r="G33" s="250"/>
      <c r="H33" s="251"/>
      <c r="I33" s="252"/>
      <c r="J33" s="252"/>
      <c r="K33" s="253"/>
      <c r="L33" s="318"/>
    </row>
    <row r="34" spans="1:12" ht="22.2" customHeight="1" x14ac:dyDescent="0.15">
      <c r="A34" s="317"/>
      <c r="B34" s="347" t="str">
        <f>IF(ISBLANK(初期設定!B28)=TRUE,"",初期設定!B28)</f>
        <v>住居費</v>
      </c>
      <c r="C34" s="221" t="str">
        <f>IF(ISBLANK(初期設定!C28)=TRUE,"",初期設定!C28)</f>
        <v>家賃・駐車場代</v>
      </c>
      <c r="D34" s="157"/>
      <c r="E34" s="318"/>
      <c r="F34" s="217" t="s">
        <v>32</v>
      </c>
      <c r="G34" s="250"/>
      <c r="H34" s="251"/>
      <c r="I34" s="252"/>
      <c r="J34" s="252"/>
      <c r="K34" s="253"/>
      <c r="L34" s="318"/>
    </row>
    <row r="35" spans="1:12" ht="22.2" customHeight="1" x14ac:dyDescent="0.15">
      <c r="A35" s="317"/>
      <c r="B35" s="348"/>
      <c r="C35" s="222" t="str">
        <f>IF(ISBLANK(初期設定!C29)=TRUE,"",初期設定!C29)</f>
        <v>住宅ローン</v>
      </c>
      <c r="D35" s="35"/>
      <c r="E35" s="318"/>
      <c r="F35" s="217" t="s">
        <v>33</v>
      </c>
      <c r="G35" s="250"/>
      <c r="H35" s="251"/>
      <c r="I35" s="252"/>
      <c r="J35" s="252"/>
      <c r="K35" s="253"/>
      <c r="L35" s="318"/>
    </row>
    <row r="36" spans="1:12" ht="22.2" customHeight="1" thickBot="1" x14ac:dyDescent="0.2">
      <c r="A36" s="317"/>
      <c r="B36" s="349"/>
      <c r="C36" s="223" t="str">
        <f>IF(ISBLANK(初期設定!C30)=TRUE,"",初期設定!C30)</f>
        <v>管理費修繕費</v>
      </c>
      <c r="D36" s="156"/>
      <c r="E36" s="318"/>
      <c r="F36" s="217" t="s">
        <v>34</v>
      </c>
      <c r="G36" s="250"/>
      <c r="H36" s="251"/>
      <c r="I36" s="252"/>
      <c r="J36" s="252"/>
      <c r="K36" s="253"/>
      <c r="L36" s="318"/>
    </row>
    <row r="37" spans="1:12" ht="22.2" customHeight="1" x14ac:dyDescent="0.15">
      <c r="A37" s="317"/>
      <c r="B37" s="356" t="str">
        <f>IF(ISBLANK(初期設定!B31)=TRUE,"",初期設定!B31)</f>
        <v>自動車費</v>
      </c>
      <c r="C37" s="221" t="str">
        <f>IF(ISBLANK(初期設定!C31)=TRUE,"",初期設定!C31)</f>
        <v>ガソリン代</v>
      </c>
      <c r="D37" s="159"/>
      <c r="E37" s="318"/>
      <c r="F37" s="217" t="s">
        <v>35</v>
      </c>
      <c r="G37" s="250"/>
      <c r="H37" s="251"/>
      <c r="I37" s="252"/>
      <c r="J37" s="252"/>
      <c r="K37" s="253"/>
      <c r="L37" s="318"/>
    </row>
    <row r="38" spans="1:12" ht="22.2" customHeight="1" x14ac:dyDescent="0.15">
      <c r="A38" s="317"/>
      <c r="B38" s="346"/>
      <c r="C38" s="224" t="str">
        <f>IF(ISBLANK(初期設定!C32)=TRUE,"",初期設定!C32)</f>
        <v>駐車場代</v>
      </c>
      <c r="D38" s="33"/>
      <c r="E38" s="318"/>
      <c r="F38" s="217" t="s">
        <v>36</v>
      </c>
      <c r="G38" s="250"/>
      <c r="H38" s="251"/>
      <c r="I38" s="252"/>
      <c r="J38" s="252"/>
      <c r="K38" s="253"/>
      <c r="L38" s="318"/>
    </row>
    <row r="39" spans="1:12" ht="22.2" customHeight="1" thickBot="1" x14ac:dyDescent="0.2">
      <c r="A39" s="317"/>
      <c r="B39" s="346"/>
      <c r="C39" s="225" t="str">
        <f>IF(ISBLANK(初期設定!C33)=TRUE,"",初期設定!C33)</f>
        <v>車保険代・車検代</v>
      </c>
      <c r="D39" s="35"/>
      <c r="E39" s="318"/>
      <c r="F39" s="217" t="s">
        <v>37</v>
      </c>
      <c r="G39" s="250"/>
      <c r="H39" s="251"/>
      <c r="I39" s="252"/>
      <c r="J39" s="252"/>
      <c r="K39" s="253"/>
      <c r="L39" s="318"/>
    </row>
    <row r="40" spans="1:12" ht="22.2" customHeight="1" x14ac:dyDescent="0.15">
      <c r="A40" s="317"/>
      <c r="B40" s="353" t="str">
        <f>IF(ISBLANK(初期設定!B34)=TRUE,"",初期設定!B34)</f>
        <v>保険</v>
      </c>
      <c r="C40" s="221" t="str">
        <f>IF(ISBLANK(初期設定!C34)=TRUE,"",初期設定!C34)</f>
        <v>生命保険・火災傷害保険</v>
      </c>
      <c r="D40" s="162"/>
      <c r="E40" s="318"/>
      <c r="F40" s="217" t="s">
        <v>38</v>
      </c>
      <c r="G40" s="250"/>
      <c r="H40" s="251"/>
      <c r="I40" s="252"/>
      <c r="J40" s="252"/>
      <c r="K40" s="253"/>
      <c r="L40" s="318"/>
    </row>
    <row r="41" spans="1:12" ht="22.2" customHeight="1" x14ac:dyDescent="0.15">
      <c r="A41" s="317"/>
      <c r="B41" s="354"/>
      <c r="C41" s="224" t="str">
        <f>IF(ISBLANK(初期設定!C35)=TRUE,"",初期設定!C35)</f>
        <v>年金・学資・積立保険</v>
      </c>
      <c r="D41" s="161"/>
      <c r="E41" s="318"/>
      <c r="F41" s="217" t="s">
        <v>39</v>
      </c>
      <c r="G41" s="250"/>
      <c r="H41" s="251"/>
      <c r="I41" s="252"/>
      <c r="J41" s="252"/>
      <c r="K41" s="253"/>
      <c r="L41" s="318"/>
    </row>
    <row r="42" spans="1:12" ht="22.2" customHeight="1" thickBot="1" x14ac:dyDescent="0.2">
      <c r="A42" s="317"/>
      <c r="B42" s="355"/>
      <c r="C42" s="223" t="str">
        <f>IF(ISBLANK(初期設定!C36)=TRUE,"",初期設定!C36)</f>
        <v>（予備）</v>
      </c>
      <c r="D42" s="160"/>
      <c r="E42" s="318"/>
      <c r="F42" s="217" t="s">
        <v>40</v>
      </c>
      <c r="G42" s="250"/>
      <c r="H42" s="251"/>
      <c r="I42" s="252"/>
      <c r="J42" s="252"/>
      <c r="K42" s="253"/>
      <c r="L42" s="318"/>
    </row>
    <row r="43" spans="1:12" ht="22.2" customHeight="1" x14ac:dyDescent="0.15">
      <c r="A43" s="317"/>
      <c r="B43" s="356" t="str">
        <f>IF(ISBLANK(初期設定!B37)=TRUE,"",初期設定!B37)</f>
        <v>教育費</v>
      </c>
      <c r="C43" s="221" t="str">
        <f>IF(ISBLANK(初期設定!C37)=TRUE,"",初期設定!C37)</f>
        <v>塾</v>
      </c>
      <c r="D43" s="159"/>
      <c r="E43" s="318"/>
      <c r="F43" s="217" t="s">
        <v>41</v>
      </c>
      <c r="G43" s="254"/>
      <c r="H43" s="255"/>
      <c r="I43" s="256"/>
      <c r="J43" s="256"/>
      <c r="K43" s="257"/>
      <c r="L43" s="318"/>
    </row>
    <row r="44" spans="1:12" ht="22.2" customHeight="1" x14ac:dyDescent="0.15">
      <c r="A44" s="317"/>
      <c r="B44" s="346"/>
      <c r="C44" s="224" t="str">
        <f>IF(ISBLANK(初期設定!C38)=TRUE,"",初期設定!C38)</f>
        <v>ピアノ</v>
      </c>
      <c r="D44" s="33"/>
      <c r="E44" s="318"/>
      <c r="F44" s="217" t="s">
        <v>42</v>
      </c>
      <c r="G44" s="254"/>
      <c r="H44" s="255"/>
      <c r="I44" s="256"/>
      <c r="J44" s="256"/>
      <c r="K44" s="257"/>
      <c r="L44" s="318"/>
    </row>
    <row r="45" spans="1:12" ht="22.2" customHeight="1" thickBot="1" x14ac:dyDescent="0.2">
      <c r="A45" s="317"/>
      <c r="B45" s="357"/>
      <c r="C45" s="226" t="str">
        <f>IF(ISBLANK(初期設定!C39)=TRUE,"",初期設定!C39)</f>
        <v>（予備）</v>
      </c>
      <c r="D45" s="158"/>
      <c r="E45" s="318"/>
      <c r="F45" s="217" t="s">
        <v>43</v>
      </c>
      <c r="G45" s="250"/>
      <c r="H45" s="251"/>
      <c r="I45" s="252"/>
      <c r="J45" s="252"/>
      <c r="K45" s="253"/>
      <c r="L45" s="318"/>
    </row>
    <row r="46" spans="1:12" ht="22.2" customHeight="1" x14ac:dyDescent="0.15">
      <c r="A46" s="317"/>
      <c r="B46" s="346" t="str">
        <f>IF(ISBLANK(初期設定!B40)=TRUE,"",初期設定!B40)</f>
        <v>その他</v>
      </c>
      <c r="C46" s="225" t="str">
        <f>IF(ISBLANK(初期設定!C40)=TRUE,"",初期設定!C40)</f>
        <v>他ローン</v>
      </c>
      <c r="D46" s="36"/>
      <c r="E46" s="318"/>
      <c r="F46" s="217" t="s">
        <v>44</v>
      </c>
      <c r="G46" s="250"/>
      <c r="H46" s="251"/>
      <c r="I46" s="252"/>
      <c r="J46" s="252"/>
      <c r="K46" s="253"/>
      <c r="L46" s="318"/>
    </row>
    <row r="47" spans="1:12" ht="22.2" customHeight="1" x14ac:dyDescent="0.15">
      <c r="A47" s="317"/>
      <c r="B47" s="346"/>
      <c r="C47" s="224" t="str">
        <f>IF(ISBLANK(初期設定!C41)=TRUE,"",初期設定!C41)</f>
        <v>（予備1）</v>
      </c>
      <c r="D47" s="33"/>
      <c r="E47" s="318"/>
      <c r="F47" s="217" t="s">
        <v>45</v>
      </c>
      <c r="G47" s="250"/>
      <c r="H47" s="251"/>
      <c r="I47" s="252"/>
      <c r="J47" s="252"/>
      <c r="K47" s="253"/>
      <c r="L47" s="318"/>
    </row>
    <row r="48" spans="1:12" ht="22.2" customHeight="1" thickBot="1" x14ac:dyDescent="0.2">
      <c r="A48" s="317"/>
      <c r="B48" s="346"/>
      <c r="C48" s="225" t="str">
        <f>IF(ISBLANK(初期設定!C42)=TRUE,"",初期設定!C42)</f>
        <v>（予備2）</v>
      </c>
      <c r="D48" s="37"/>
      <c r="E48" s="318"/>
      <c r="F48" s="227" t="s">
        <v>47</v>
      </c>
      <c r="G48" s="258"/>
      <c r="H48" s="259"/>
      <c r="I48" s="260"/>
      <c r="J48" s="260"/>
      <c r="K48" s="261"/>
      <c r="L48" s="318"/>
    </row>
    <row r="49" spans="1:12" ht="22.2" customHeight="1" thickTop="1" thickBot="1" x14ac:dyDescent="0.2">
      <c r="A49" s="317"/>
      <c r="B49" s="330" t="s">
        <v>46</v>
      </c>
      <c r="C49" s="331"/>
      <c r="D49" s="228">
        <f>SUM(D13:D32,D34:D48)</f>
        <v>0</v>
      </c>
      <c r="E49" s="318"/>
      <c r="F49" s="229" t="s">
        <v>127</v>
      </c>
      <c r="G49" s="262">
        <f>SUM(G18:G48)</f>
        <v>0</v>
      </c>
      <c r="H49" s="262">
        <f t="shared" ref="H49:J49" si="0">SUM(H18:H48)</f>
        <v>0</v>
      </c>
      <c r="I49" s="262">
        <f t="shared" si="0"/>
        <v>0</v>
      </c>
      <c r="J49" s="262">
        <f t="shared" si="0"/>
        <v>0</v>
      </c>
      <c r="K49" s="263">
        <f>SUM(K18:K48)</f>
        <v>0</v>
      </c>
      <c r="L49" s="318"/>
    </row>
    <row r="50" spans="1:12" ht="22.2" customHeight="1" thickTop="1" thickBot="1" x14ac:dyDescent="0.2">
      <c r="A50" s="317"/>
      <c r="B50" s="332" t="s">
        <v>48</v>
      </c>
      <c r="C50" s="333"/>
      <c r="D50" s="230">
        <f>D10-D49</f>
        <v>0</v>
      </c>
      <c r="E50" s="318"/>
      <c r="F50" s="231" t="s">
        <v>98</v>
      </c>
      <c r="G50" s="264">
        <f>G17-G49</f>
        <v>0</v>
      </c>
      <c r="H50" s="264">
        <f t="shared" ref="H50:K50" si="1">H17-H49</f>
        <v>0</v>
      </c>
      <c r="I50" s="264">
        <f t="shared" si="1"/>
        <v>0</v>
      </c>
      <c r="J50" s="264">
        <f t="shared" si="1"/>
        <v>0</v>
      </c>
      <c r="K50" s="265">
        <f t="shared" si="1"/>
        <v>0</v>
      </c>
      <c r="L50" s="318"/>
    </row>
    <row r="51" spans="1:12" ht="32.1" customHeight="1" x14ac:dyDescent="0.15">
      <c r="A51" s="317"/>
      <c r="B51" s="328" t="s">
        <v>94</v>
      </c>
      <c r="C51" s="328"/>
      <c r="D51" s="328"/>
      <c r="E51" s="328"/>
      <c r="F51" s="328"/>
      <c r="G51" s="328"/>
      <c r="H51" s="328"/>
      <c r="I51" s="328"/>
      <c r="J51" s="328"/>
      <c r="K51" s="328"/>
      <c r="L51" s="232"/>
    </row>
    <row r="52" spans="1:12" ht="18.75" hidden="1" customHeight="1" x14ac:dyDescent="0.15"/>
    <row r="53" spans="1:12" ht="18.75" hidden="1" customHeight="1" x14ac:dyDescent="0.15"/>
  </sheetData>
  <sheetProtection algorithmName="SHA-512" hashValue="oMgS/o4QTANhfMuUG54sEObgF8ab7J3+gs/TDSYBGQghBPQZLZqcx2ibiG3E/gD5KYFHyB5+9yeUSVU365Pcig==" saltValue="oCbe/9ww/s6FsQje4qNUHw==" spinCount="100000" sheet="1" objects="1" scenarios="1"/>
  <mergeCells count="30">
    <mergeCell ref="B34:B36"/>
    <mergeCell ref="B51:K51"/>
    <mergeCell ref="B49:C49"/>
    <mergeCell ref="B50:C50"/>
    <mergeCell ref="B37:B39"/>
    <mergeCell ref="B40:B42"/>
    <mergeCell ref="B43:B45"/>
    <mergeCell ref="B46:B48"/>
    <mergeCell ref="B10:C10"/>
    <mergeCell ref="B11:D11"/>
    <mergeCell ref="B12:D12"/>
    <mergeCell ref="F10:K14"/>
    <mergeCell ref="F15:K15"/>
    <mergeCell ref="B13:B33"/>
    <mergeCell ref="A1:D1"/>
    <mergeCell ref="E1:L3"/>
    <mergeCell ref="A2:A51"/>
    <mergeCell ref="B2:D2"/>
    <mergeCell ref="B4:D4"/>
    <mergeCell ref="E4:E50"/>
    <mergeCell ref="F4:K4"/>
    <mergeCell ref="L4:L50"/>
    <mergeCell ref="B5:C5"/>
    <mergeCell ref="F5:K7"/>
    <mergeCell ref="B6:C6"/>
    <mergeCell ref="B7:C7"/>
    <mergeCell ref="B8:C8"/>
    <mergeCell ref="F8:K8"/>
    <mergeCell ref="B9:C9"/>
    <mergeCell ref="F9:K9"/>
  </mergeCells>
  <phoneticPr fontId="13"/>
  <conditionalFormatting sqref="D10 D33 D49:D50">
    <cfRule type="cellIs" dxfId="7" priority="1" stopIfTrue="1" operator="equal">
      <formula>0</formula>
    </cfRule>
  </conditionalFormatting>
  <pageMargins left="0.59027777777777779" right="0.60972222222222228" top="0.40972222222222221" bottom="0.40972222222222221" header="0.51180555555555551" footer="0.51180555555555551"/>
  <pageSetup paperSize="9" scale="74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L53"/>
  <sheetViews>
    <sheetView view="pageBreakPreview" zoomScale="75" zoomScaleNormal="100" zoomScaleSheetLayoutView="75" workbookViewId="0">
      <selection activeCell="D5" sqref="D5"/>
    </sheetView>
  </sheetViews>
  <sheetFormatPr defaultColWidth="0" defaultRowHeight="18" customHeight="1" zeroHeight="1" x14ac:dyDescent="0.15"/>
  <cols>
    <col min="1" max="1" width="2.6640625" customWidth="1"/>
    <col min="2" max="2" width="5.21875" style="3" customWidth="1"/>
    <col min="3" max="3" width="25.88671875" style="3" customWidth="1"/>
    <col min="4" max="4" width="17.88671875" style="3" customWidth="1"/>
    <col min="5" max="5" width="3" style="3" customWidth="1"/>
    <col min="6" max="6" width="12.109375" style="3" customWidth="1"/>
    <col min="7" max="11" width="13.109375" style="3" customWidth="1"/>
    <col min="12" max="12" width="3.6640625" style="3" customWidth="1"/>
    <col min="13" max="13" width="0" style="3" hidden="1" customWidth="1"/>
    <col min="14" max="16384" width="0" style="3" hidden="1"/>
  </cols>
  <sheetData>
    <row r="1" spans="1:12" ht="16.8" customHeight="1" x14ac:dyDescent="0.15">
      <c r="A1" s="317"/>
      <c r="B1" s="317"/>
      <c r="C1" s="317"/>
      <c r="D1" s="317"/>
      <c r="E1" s="318"/>
      <c r="F1" s="318"/>
      <c r="G1" s="318"/>
      <c r="H1" s="318"/>
      <c r="I1" s="318"/>
      <c r="J1" s="318"/>
      <c r="K1" s="318"/>
      <c r="L1" s="318"/>
    </row>
    <row r="2" spans="1:12" ht="18.75" customHeight="1" x14ac:dyDescent="0.15">
      <c r="A2" s="317"/>
      <c r="B2" s="319" t="str">
        <f>初期設定!E2&amp;"年12月 家計簿"</f>
        <v>2023年12月 家計簿</v>
      </c>
      <c r="C2" s="319"/>
      <c r="D2" s="319"/>
      <c r="E2" s="318"/>
      <c r="F2" s="318"/>
      <c r="G2" s="318"/>
      <c r="H2" s="318"/>
      <c r="I2" s="318"/>
      <c r="J2" s="318"/>
      <c r="K2" s="318"/>
      <c r="L2" s="318"/>
    </row>
    <row r="3" spans="1:12" ht="6" customHeight="1" thickBot="1" x14ac:dyDescent="0.2">
      <c r="A3" s="317"/>
      <c r="B3" s="213"/>
      <c r="C3" s="213"/>
      <c r="D3" s="213"/>
      <c r="E3" s="318"/>
      <c r="F3" s="318"/>
      <c r="G3" s="318"/>
      <c r="H3" s="318"/>
      <c r="I3" s="318"/>
      <c r="J3" s="318"/>
      <c r="K3" s="318"/>
      <c r="L3" s="318"/>
    </row>
    <row r="4" spans="1:12" ht="22.2" customHeight="1" x14ac:dyDescent="0.15">
      <c r="A4" s="317"/>
      <c r="B4" s="320" t="s">
        <v>8</v>
      </c>
      <c r="C4" s="320"/>
      <c r="D4" s="320"/>
      <c r="E4" s="318"/>
      <c r="F4" s="321" t="s">
        <v>9</v>
      </c>
      <c r="G4" s="321"/>
      <c r="H4" s="321"/>
      <c r="I4" s="321"/>
      <c r="J4" s="321"/>
      <c r="K4" s="321"/>
      <c r="L4" s="318"/>
    </row>
    <row r="5" spans="1:12" ht="22.2" customHeight="1" thickBot="1" x14ac:dyDescent="0.2">
      <c r="A5" s="317"/>
      <c r="B5" s="322" t="str">
        <f>IF(ISBLANK(初期設定!C2)=TRUE,"",初期設定!C2)</f>
        <v>世帯主収入</v>
      </c>
      <c r="C5" s="322"/>
      <c r="D5" s="33"/>
      <c r="E5" s="318"/>
      <c r="F5" s="324" t="str">
        <f>IF(初期設定!E9=0,"",初期設定!E9)</f>
        <v/>
      </c>
      <c r="G5" s="324"/>
      <c r="H5" s="324"/>
      <c r="I5" s="324"/>
      <c r="J5" s="324"/>
      <c r="K5" s="324"/>
      <c r="L5" s="318"/>
    </row>
    <row r="6" spans="1:12" ht="22.2" customHeight="1" thickBot="1" x14ac:dyDescent="0.2">
      <c r="A6" s="317"/>
      <c r="B6" s="325" t="str">
        <f>IF(ISBLANK(初期設定!C3)=TRUE,"",初期設定!C3)</f>
        <v>配偶者収入</v>
      </c>
      <c r="C6" s="325"/>
      <c r="D6" s="34"/>
      <c r="E6" s="318"/>
      <c r="F6" s="324"/>
      <c r="G6" s="324"/>
      <c r="H6" s="324"/>
      <c r="I6" s="324"/>
      <c r="J6" s="324"/>
      <c r="K6" s="324"/>
      <c r="L6" s="318"/>
    </row>
    <row r="7" spans="1:12" ht="22.2" customHeight="1" thickBot="1" x14ac:dyDescent="0.2">
      <c r="A7" s="317"/>
      <c r="B7" s="326" t="str">
        <f>IF(ISBLANK(初期設定!C4)=TRUE,"",初期設定!C4)</f>
        <v/>
      </c>
      <c r="C7" s="326"/>
      <c r="D7" s="35"/>
      <c r="E7" s="318"/>
      <c r="F7" s="324"/>
      <c r="G7" s="324"/>
      <c r="H7" s="324"/>
      <c r="I7" s="324"/>
      <c r="J7" s="324"/>
      <c r="K7" s="324"/>
      <c r="L7" s="318"/>
    </row>
    <row r="8" spans="1:12" ht="22.2" customHeight="1" thickBot="1" x14ac:dyDescent="0.2">
      <c r="A8" s="317"/>
      <c r="B8" s="326" t="str">
        <f>IF(ISBLANK(初期設定!C5)=TRUE,"",初期設定!C5)</f>
        <v/>
      </c>
      <c r="C8" s="326"/>
      <c r="D8" s="35"/>
      <c r="E8" s="318"/>
      <c r="F8" s="327"/>
      <c r="G8" s="327"/>
      <c r="H8" s="327"/>
      <c r="I8" s="327"/>
      <c r="J8" s="327"/>
      <c r="K8" s="327"/>
      <c r="L8" s="318"/>
    </row>
    <row r="9" spans="1:12" ht="22.2" customHeight="1" thickBot="1" x14ac:dyDescent="0.2">
      <c r="A9" s="317"/>
      <c r="B9" s="334" t="str">
        <f>IF(ISBLANK(初期設定!C6)=TRUE,"",初期設定!C6)</f>
        <v/>
      </c>
      <c r="C9" s="334"/>
      <c r="D9" s="38"/>
      <c r="E9" s="318"/>
      <c r="F9" s="336" t="s">
        <v>12</v>
      </c>
      <c r="G9" s="336"/>
      <c r="H9" s="336"/>
      <c r="I9" s="336"/>
      <c r="J9" s="336"/>
      <c r="K9" s="336"/>
      <c r="L9" s="318"/>
    </row>
    <row r="10" spans="1:12" ht="22.2" customHeight="1" thickTop="1" thickBot="1" x14ac:dyDescent="0.2">
      <c r="A10" s="317"/>
      <c r="B10" s="335" t="s">
        <v>13</v>
      </c>
      <c r="C10" s="335"/>
      <c r="D10" s="214">
        <f>SUM(D5:D9)</f>
        <v>0</v>
      </c>
      <c r="E10" s="318"/>
      <c r="F10" s="337"/>
      <c r="G10" s="338"/>
      <c r="H10" s="338"/>
      <c r="I10" s="338"/>
      <c r="J10" s="338"/>
      <c r="K10" s="339"/>
      <c r="L10" s="318"/>
    </row>
    <row r="11" spans="1:12" ht="22.2" customHeight="1" thickBot="1" x14ac:dyDescent="0.2">
      <c r="A11" s="317"/>
      <c r="B11" s="318"/>
      <c r="C11" s="318"/>
      <c r="D11" s="318"/>
      <c r="E11" s="318"/>
      <c r="F11" s="340"/>
      <c r="G11" s="341"/>
      <c r="H11" s="341"/>
      <c r="I11" s="341"/>
      <c r="J11" s="341"/>
      <c r="K11" s="342"/>
      <c r="L11" s="318"/>
    </row>
    <row r="12" spans="1:12" ht="22.2" customHeight="1" x14ac:dyDescent="0.15">
      <c r="A12" s="317"/>
      <c r="B12" s="320" t="s">
        <v>14</v>
      </c>
      <c r="C12" s="320"/>
      <c r="D12" s="320"/>
      <c r="E12" s="318"/>
      <c r="F12" s="340"/>
      <c r="G12" s="341"/>
      <c r="H12" s="341"/>
      <c r="I12" s="341"/>
      <c r="J12" s="341"/>
      <c r="K12" s="342"/>
      <c r="L12" s="318"/>
    </row>
    <row r="13" spans="1:12" ht="22.2" customHeight="1" x14ac:dyDescent="0.15">
      <c r="A13" s="317"/>
      <c r="B13" s="350" t="str">
        <f>IF(ISBLANK(初期設定!B8)=TRUE,"",初期設定!B8)</f>
        <v>基本生活費</v>
      </c>
      <c r="C13" s="215" t="str">
        <f>IF(ISBLANK(初期設定!C8)=TRUE,"",初期設定!C8)</f>
        <v>食費</v>
      </c>
      <c r="D13" s="177"/>
      <c r="E13" s="318"/>
      <c r="F13" s="340"/>
      <c r="G13" s="341"/>
      <c r="H13" s="341"/>
      <c r="I13" s="341"/>
      <c r="J13" s="341"/>
      <c r="K13" s="342"/>
      <c r="L13" s="318"/>
    </row>
    <row r="14" spans="1:12" ht="22.2" customHeight="1" thickBot="1" x14ac:dyDescent="0.2">
      <c r="A14" s="317"/>
      <c r="B14" s="351"/>
      <c r="C14" s="215" t="str">
        <f>IF(ISBLANK(初期設定!C9)=TRUE,"",初期設定!C9)</f>
        <v>外食費</v>
      </c>
      <c r="D14" s="34"/>
      <c r="E14" s="318"/>
      <c r="F14" s="343"/>
      <c r="G14" s="344"/>
      <c r="H14" s="344"/>
      <c r="I14" s="344"/>
      <c r="J14" s="344"/>
      <c r="K14" s="345"/>
      <c r="L14" s="318"/>
    </row>
    <row r="15" spans="1:12" ht="22.2" customHeight="1" thickBot="1" x14ac:dyDescent="0.2">
      <c r="A15" s="317"/>
      <c r="B15" s="351"/>
      <c r="C15" s="215" t="str">
        <f>IF(ISBLANK(初期設定!C10)=TRUE,"",初期設定!C10)</f>
        <v>電気代</v>
      </c>
      <c r="D15" s="34"/>
      <c r="E15" s="318"/>
      <c r="F15" s="329"/>
      <c r="G15" s="329"/>
      <c r="H15" s="329"/>
      <c r="I15" s="329"/>
      <c r="J15" s="329"/>
      <c r="K15" s="329"/>
      <c r="L15" s="318"/>
    </row>
    <row r="16" spans="1:12" ht="22.2" customHeight="1" thickBot="1" x14ac:dyDescent="0.2">
      <c r="A16" s="317"/>
      <c r="B16" s="351"/>
      <c r="C16" s="215" t="str">
        <f>IF(ISBLANK(初期設定!C11)=TRUE,"",初期設定!C11)</f>
        <v>水道代</v>
      </c>
      <c r="D16" s="34"/>
      <c r="E16" s="318"/>
      <c r="F16" s="243" t="s">
        <v>97</v>
      </c>
      <c r="G16" s="244"/>
      <c r="H16" s="244"/>
      <c r="I16" s="244"/>
      <c r="J16" s="244"/>
      <c r="K16" s="245"/>
      <c r="L16" s="318"/>
    </row>
    <row r="17" spans="1:12" ht="22.2" customHeight="1" x14ac:dyDescent="0.15">
      <c r="A17" s="317"/>
      <c r="B17" s="351"/>
      <c r="C17" s="215" t="str">
        <f>IF(ISBLANK(初期設定!C12)=TRUE,"",初期設定!C12)</f>
        <v>ガス代</v>
      </c>
      <c r="D17" s="34"/>
      <c r="E17" s="318"/>
      <c r="F17" s="216" t="s">
        <v>15</v>
      </c>
      <c r="G17" s="246"/>
      <c r="H17" s="247"/>
      <c r="I17" s="248"/>
      <c r="J17" s="248"/>
      <c r="K17" s="249"/>
      <c r="L17" s="318"/>
    </row>
    <row r="18" spans="1:12" ht="22.2" customHeight="1" x14ac:dyDescent="0.15">
      <c r="A18" s="317"/>
      <c r="B18" s="351"/>
      <c r="C18" s="215" t="str">
        <f>IF(ISBLANK(初期設定!C13)=TRUE,"",初期設定!C13)</f>
        <v>新聞(NHK・ケーブルTV等)</v>
      </c>
      <c r="D18" s="34"/>
      <c r="E18" s="318"/>
      <c r="F18" s="217" t="s">
        <v>16</v>
      </c>
      <c r="G18" s="250"/>
      <c r="H18" s="251"/>
      <c r="I18" s="252"/>
      <c r="J18" s="252"/>
      <c r="K18" s="253"/>
      <c r="L18" s="318"/>
    </row>
    <row r="19" spans="1:12" ht="22.2" customHeight="1" x14ac:dyDescent="0.15">
      <c r="A19" s="317"/>
      <c r="B19" s="351"/>
      <c r="C19" s="215" t="str">
        <f>IF(ISBLANK(初期設定!C14)=TRUE,"",初期設定!C14)</f>
        <v>通信費（固定電話）</v>
      </c>
      <c r="D19" s="34"/>
      <c r="E19" s="318"/>
      <c r="F19" s="217" t="s">
        <v>17</v>
      </c>
      <c r="G19" s="250"/>
      <c r="H19" s="251"/>
      <c r="I19" s="252"/>
      <c r="J19" s="252"/>
      <c r="K19" s="253"/>
      <c r="L19" s="318"/>
    </row>
    <row r="20" spans="1:12" ht="22.2" customHeight="1" x14ac:dyDescent="0.15">
      <c r="A20" s="317"/>
      <c r="B20" s="351"/>
      <c r="C20" s="215" t="str">
        <f>IF(ISBLANK(初期設定!C15)=TRUE,"",初期設定!C15)</f>
        <v>通信費（携帯）</v>
      </c>
      <c r="D20" s="34"/>
      <c r="E20" s="318"/>
      <c r="F20" s="217" t="s">
        <v>18</v>
      </c>
      <c r="G20" s="250"/>
      <c r="H20" s="251"/>
      <c r="I20" s="252"/>
      <c r="J20" s="252"/>
      <c r="K20" s="253"/>
      <c r="L20" s="318"/>
    </row>
    <row r="21" spans="1:12" ht="22.2" customHeight="1" x14ac:dyDescent="0.15">
      <c r="A21" s="317"/>
      <c r="B21" s="351"/>
      <c r="C21" s="215" t="str">
        <f>IF(ISBLANK(初期設定!C16)=TRUE,"",初期設定!C16)</f>
        <v>通信費（ネット・他）</v>
      </c>
      <c r="D21" s="34"/>
      <c r="E21" s="318"/>
      <c r="F21" s="217" t="s">
        <v>19</v>
      </c>
      <c r="G21" s="250"/>
      <c r="H21" s="251"/>
      <c r="I21" s="252"/>
      <c r="J21" s="252"/>
      <c r="K21" s="253"/>
      <c r="L21" s="318"/>
    </row>
    <row r="22" spans="1:12" ht="22.2" customHeight="1" x14ac:dyDescent="0.15">
      <c r="A22" s="317"/>
      <c r="B22" s="351"/>
      <c r="C22" s="215" t="str">
        <f>IF(ISBLANK(初期設定!C17)=TRUE,"",初期設定!C17)</f>
        <v>医療費</v>
      </c>
      <c r="D22" s="34"/>
      <c r="E22" s="318"/>
      <c r="F22" s="217" t="s">
        <v>20</v>
      </c>
      <c r="G22" s="250"/>
      <c r="H22" s="251"/>
      <c r="I22" s="252"/>
      <c r="J22" s="252"/>
      <c r="K22" s="253"/>
      <c r="L22" s="318"/>
    </row>
    <row r="23" spans="1:12" ht="22.2" customHeight="1" x14ac:dyDescent="0.15">
      <c r="A23" s="317"/>
      <c r="B23" s="351"/>
      <c r="C23" s="215" t="str">
        <f>IF(ISBLANK(初期設定!C18)=TRUE,"",初期設定!C18)</f>
        <v>被服費</v>
      </c>
      <c r="D23" s="34"/>
      <c r="E23" s="318"/>
      <c r="F23" s="217" t="s">
        <v>21</v>
      </c>
      <c r="G23" s="250"/>
      <c r="H23" s="251"/>
      <c r="I23" s="252"/>
      <c r="J23" s="252"/>
      <c r="K23" s="253"/>
      <c r="L23" s="318"/>
    </row>
    <row r="24" spans="1:12" ht="22.2" customHeight="1" x14ac:dyDescent="0.15">
      <c r="A24" s="317"/>
      <c r="B24" s="351"/>
      <c r="C24" s="215" t="str">
        <f>IF(ISBLANK(初期設定!C19)=TRUE,"",初期設定!C19)</f>
        <v>美容理容費</v>
      </c>
      <c r="D24" s="34"/>
      <c r="E24" s="318"/>
      <c r="F24" s="217" t="s">
        <v>22</v>
      </c>
      <c r="G24" s="250"/>
      <c r="H24" s="251"/>
      <c r="I24" s="252"/>
      <c r="J24" s="252"/>
      <c r="K24" s="253"/>
      <c r="L24" s="318"/>
    </row>
    <row r="25" spans="1:12" ht="22.2" customHeight="1" x14ac:dyDescent="0.15">
      <c r="A25" s="317"/>
      <c r="B25" s="351"/>
      <c r="C25" s="215" t="str">
        <f>IF(ISBLANK(初期設定!C20)=TRUE,"",初期設定!C20)</f>
        <v>日用品・雑貨費</v>
      </c>
      <c r="D25" s="34"/>
      <c r="E25" s="318"/>
      <c r="F25" s="217" t="s">
        <v>23</v>
      </c>
      <c r="G25" s="250"/>
      <c r="H25" s="251"/>
      <c r="I25" s="252"/>
      <c r="J25" s="252"/>
      <c r="K25" s="253"/>
      <c r="L25" s="318"/>
    </row>
    <row r="26" spans="1:12" ht="22.2" customHeight="1" x14ac:dyDescent="0.15">
      <c r="A26" s="317"/>
      <c r="B26" s="351"/>
      <c r="C26" s="215" t="str">
        <f>IF(ISBLANK(初期設定!C21)=TRUE,"",初期設定!C21)</f>
        <v>レジャー費</v>
      </c>
      <c r="D26" s="34"/>
      <c r="E26" s="318"/>
      <c r="F26" s="217" t="s">
        <v>24</v>
      </c>
      <c r="G26" s="250"/>
      <c r="H26" s="251"/>
      <c r="I26" s="252"/>
      <c r="J26" s="252"/>
      <c r="K26" s="253"/>
      <c r="L26" s="318"/>
    </row>
    <row r="27" spans="1:12" ht="22.2" customHeight="1" x14ac:dyDescent="0.15">
      <c r="A27" s="317"/>
      <c r="B27" s="351"/>
      <c r="C27" s="215" t="str">
        <f>IF(ISBLANK(初期設定!C22)=TRUE,"",初期設定!C22)</f>
        <v>教養娯楽費</v>
      </c>
      <c r="D27" s="34"/>
      <c r="E27" s="318"/>
      <c r="F27" s="217" t="s">
        <v>25</v>
      </c>
      <c r="G27" s="250"/>
      <c r="H27" s="251"/>
      <c r="I27" s="252"/>
      <c r="J27" s="252"/>
      <c r="K27" s="253"/>
      <c r="L27" s="318"/>
    </row>
    <row r="28" spans="1:12" ht="22.2" customHeight="1" x14ac:dyDescent="0.15">
      <c r="A28" s="317"/>
      <c r="B28" s="351"/>
      <c r="C28" s="215" t="str">
        <f>IF(ISBLANK(初期設定!C23)=TRUE,"",初期設定!C23)</f>
        <v>交際費（お中元等含）</v>
      </c>
      <c r="D28" s="34"/>
      <c r="E28" s="318"/>
      <c r="F28" s="217" t="s">
        <v>26</v>
      </c>
      <c r="G28" s="250"/>
      <c r="H28" s="251"/>
      <c r="I28" s="252"/>
      <c r="J28" s="252"/>
      <c r="K28" s="253"/>
      <c r="L28" s="318"/>
    </row>
    <row r="29" spans="1:12" ht="22.2" customHeight="1" x14ac:dyDescent="0.15">
      <c r="A29" s="317"/>
      <c r="B29" s="351"/>
      <c r="C29" s="215" t="str">
        <f>IF(ISBLANK(初期設定!C24)=TRUE,"",初期設定!C24)</f>
        <v>夫こづかい</v>
      </c>
      <c r="D29" s="34"/>
      <c r="E29" s="318"/>
      <c r="F29" s="217" t="s">
        <v>27</v>
      </c>
      <c r="G29" s="250"/>
      <c r="H29" s="251"/>
      <c r="I29" s="252"/>
      <c r="J29" s="252"/>
      <c r="K29" s="253"/>
      <c r="L29" s="318"/>
    </row>
    <row r="30" spans="1:12" ht="22.2" customHeight="1" x14ac:dyDescent="0.15">
      <c r="A30" s="317"/>
      <c r="B30" s="351"/>
      <c r="C30" s="215" t="str">
        <f>IF(ISBLANK(初期設定!C25)=TRUE,"",初期設定!C25)</f>
        <v>妻こづかい</v>
      </c>
      <c r="D30" s="34"/>
      <c r="E30" s="318"/>
      <c r="F30" s="217" t="s">
        <v>28</v>
      </c>
      <c r="G30" s="250"/>
      <c r="H30" s="251"/>
      <c r="I30" s="252"/>
      <c r="J30" s="252"/>
      <c r="K30" s="253"/>
      <c r="L30" s="318"/>
    </row>
    <row r="31" spans="1:12" ht="22.2" customHeight="1" x14ac:dyDescent="0.15">
      <c r="A31" s="317"/>
      <c r="B31" s="351"/>
      <c r="C31" s="215" t="str">
        <f>IF(ISBLANK(初期設定!C26)=TRUE,"",初期設定!C26)</f>
        <v>（予備1）</v>
      </c>
      <c r="D31" s="34"/>
      <c r="E31" s="318"/>
      <c r="F31" s="217" t="s">
        <v>29</v>
      </c>
      <c r="G31" s="250"/>
      <c r="H31" s="251"/>
      <c r="I31" s="252"/>
      <c r="J31" s="252"/>
      <c r="K31" s="253"/>
      <c r="L31" s="318"/>
    </row>
    <row r="32" spans="1:12" ht="22.2" customHeight="1" thickBot="1" x14ac:dyDescent="0.2">
      <c r="A32" s="317"/>
      <c r="B32" s="351"/>
      <c r="C32" s="218" t="str">
        <f>IF(ISBLANK(初期設定!C27)=TRUE,"",初期設定!C27)</f>
        <v>（予備2）</v>
      </c>
      <c r="D32" s="156"/>
      <c r="E32" s="318"/>
      <c r="F32" s="217" t="s">
        <v>30</v>
      </c>
      <c r="G32" s="250"/>
      <c r="H32" s="251"/>
      <c r="I32" s="252"/>
      <c r="J32" s="252"/>
      <c r="K32" s="253"/>
      <c r="L32" s="318"/>
    </row>
    <row r="33" spans="1:12" ht="22.2" customHeight="1" thickBot="1" x14ac:dyDescent="0.2">
      <c r="A33" s="317"/>
      <c r="B33" s="352"/>
      <c r="C33" s="219" t="str">
        <f>IF(ISBLANK(初期設定!B8)=TRUE,"",初期設定!B8) &amp; "小計"</f>
        <v>基本生活費小計</v>
      </c>
      <c r="D33" s="220">
        <f>SUM(D13:D32)</f>
        <v>0</v>
      </c>
      <c r="E33" s="318"/>
      <c r="F33" s="217" t="s">
        <v>31</v>
      </c>
      <c r="G33" s="250"/>
      <c r="H33" s="251"/>
      <c r="I33" s="252"/>
      <c r="J33" s="252"/>
      <c r="K33" s="253"/>
      <c r="L33" s="318"/>
    </row>
    <row r="34" spans="1:12" ht="22.2" customHeight="1" x14ac:dyDescent="0.15">
      <c r="A34" s="317"/>
      <c r="B34" s="347" t="str">
        <f>IF(ISBLANK(初期設定!B28)=TRUE,"",初期設定!B28)</f>
        <v>住居費</v>
      </c>
      <c r="C34" s="221" t="str">
        <f>IF(ISBLANK(初期設定!C28)=TRUE,"",初期設定!C28)</f>
        <v>家賃・駐車場代</v>
      </c>
      <c r="D34" s="157"/>
      <c r="E34" s="318"/>
      <c r="F34" s="217" t="s">
        <v>32</v>
      </c>
      <c r="G34" s="250"/>
      <c r="H34" s="251"/>
      <c r="I34" s="252"/>
      <c r="J34" s="252"/>
      <c r="K34" s="253"/>
      <c r="L34" s="318"/>
    </row>
    <row r="35" spans="1:12" ht="22.2" customHeight="1" x14ac:dyDescent="0.15">
      <c r="A35" s="317"/>
      <c r="B35" s="348"/>
      <c r="C35" s="222" t="str">
        <f>IF(ISBLANK(初期設定!C29)=TRUE,"",初期設定!C29)</f>
        <v>住宅ローン</v>
      </c>
      <c r="D35" s="35"/>
      <c r="E35" s="318"/>
      <c r="F35" s="217" t="s">
        <v>33</v>
      </c>
      <c r="G35" s="250"/>
      <c r="H35" s="251"/>
      <c r="I35" s="252"/>
      <c r="J35" s="252"/>
      <c r="K35" s="253"/>
      <c r="L35" s="318"/>
    </row>
    <row r="36" spans="1:12" ht="22.2" customHeight="1" thickBot="1" x14ac:dyDescent="0.2">
      <c r="A36" s="317"/>
      <c r="B36" s="349"/>
      <c r="C36" s="223" t="str">
        <f>IF(ISBLANK(初期設定!C30)=TRUE,"",初期設定!C30)</f>
        <v>管理費修繕費</v>
      </c>
      <c r="D36" s="156"/>
      <c r="E36" s="318"/>
      <c r="F36" s="217" t="s">
        <v>34</v>
      </c>
      <c r="G36" s="250"/>
      <c r="H36" s="251"/>
      <c r="I36" s="252"/>
      <c r="J36" s="252"/>
      <c r="K36" s="253"/>
      <c r="L36" s="318"/>
    </row>
    <row r="37" spans="1:12" ht="22.2" customHeight="1" x14ac:dyDescent="0.15">
      <c r="A37" s="317"/>
      <c r="B37" s="356" t="str">
        <f>IF(ISBLANK(初期設定!B31)=TRUE,"",初期設定!B31)</f>
        <v>自動車費</v>
      </c>
      <c r="C37" s="221" t="str">
        <f>IF(ISBLANK(初期設定!C31)=TRUE,"",初期設定!C31)</f>
        <v>ガソリン代</v>
      </c>
      <c r="D37" s="159"/>
      <c r="E37" s="318"/>
      <c r="F37" s="217" t="s">
        <v>35</v>
      </c>
      <c r="G37" s="250"/>
      <c r="H37" s="251"/>
      <c r="I37" s="252"/>
      <c r="J37" s="252"/>
      <c r="K37" s="253"/>
      <c r="L37" s="318"/>
    </row>
    <row r="38" spans="1:12" ht="22.2" customHeight="1" x14ac:dyDescent="0.15">
      <c r="A38" s="317"/>
      <c r="B38" s="346"/>
      <c r="C38" s="224" t="str">
        <f>IF(ISBLANK(初期設定!C32)=TRUE,"",初期設定!C32)</f>
        <v>駐車場代</v>
      </c>
      <c r="D38" s="33"/>
      <c r="E38" s="318"/>
      <c r="F38" s="217" t="s">
        <v>36</v>
      </c>
      <c r="G38" s="250"/>
      <c r="H38" s="251"/>
      <c r="I38" s="252"/>
      <c r="J38" s="252"/>
      <c r="K38" s="253"/>
      <c r="L38" s="318"/>
    </row>
    <row r="39" spans="1:12" ht="22.2" customHeight="1" thickBot="1" x14ac:dyDescent="0.2">
      <c r="A39" s="317"/>
      <c r="B39" s="346"/>
      <c r="C39" s="225" t="str">
        <f>IF(ISBLANK(初期設定!C33)=TRUE,"",初期設定!C33)</f>
        <v>車保険代・車検代</v>
      </c>
      <c r="D39" s="35"/>
      <c r="E39" s="318"/>
      <c r="F39" s="217" t="s">
        <v>37</v>
      </c>
      <c r="G39" s="250"/>
      <c r="H39" s="251"/>
      <c r="I39" s="252"/>
      <c r="J39" s="252"/>
      <c r="K39" s="253"/>
      <c r="L39" s="318"/>
    </row>
    <row r="40" spans="1:12" ht="22.2" customHeight="1" x14ac:dyDescent="0.15">
      <c r="A40" s="317"/>
      <c r="B40" s="353" t="str">
        <f>IF(ISBLANK(初期設定!B34)=TRUE,"",初期設定!B34)</f>
        <v>保険</v>
      </c>
      <c r="C40" s="221" t="str">
        <f>IF(ISBLANK(初期設定!C34)=TRUE,"",初期設定!C34)</f>
        <v>生命保険・火災傷害保険</v>
      </c>
      <c r="D40" s="162"/>
      <c r="E40" s="318"/>
      <c r="F40" s="217" t="s">
        <v>38</v>
      </c>
      <c r="G40" s="250"/>
      <c r="H40" s="251"/>
      <c r="I40" s="252"/>
      <c r="J40" s="252"/>
      <c r="K40" s="253"/>
      <c r="L40" s="318"/>
    </row>
    <row r="41" spans="1:12" ht="22.2" customHeight="1" x14ac:dyDescent="0.15">
      <c r="A41" s="317"/>
      <c r="B41" s="354"/>
      <c r="C41" s="224" t="str">
        <f>IF(ISBLANK(初期設定!C35)=TRUE,"",初期設定!C35)</f>
        <v>年金・学資・積立保険</v>
      </c>
      <c r="D41" s="161"/>
      <c r="E41" s="318"/>
      <c r="F41" s="217" t="s">
        <v>39</v>
      </c>
      <c r="G41" s="250"/>
      <c r="H41" s="251"/>
      <c r="I41" s="252"/>
      <c r="J41" s="252"/>
      <c r="K41" s="253"/>
      <c r="L41" s="318"/>
    </row>
    <row r="42" spans="1:12" ht="22.2" customHeight="1" thickBot="1" x14ac:dyDescent="0.2">
      <c r="A42" s="317"/>
      <c r="B42" s="355"/>
      <c r="C42" s="223" t="str">
        <f>IF(ISBLANK(初期設定!C36)=TRUE,"",初期設定!C36)</f>
        <v>（予備）</v>
      </c>
      <c r="D42" s="160"/>
      <c r="E42" s="318"/>
      <c r="F42" s="217" t="s">
        <v>40</v>
      </c>
      <c r="G42" s="250"/>
      <c r="H42" s="251"/>
      <c r="I42" s="252"/>
      <c r="J42" s="252"/>
      <c r="K42" s="253"/>
      <c r="L42" s="318"/>
    </row>
    <row r="43" spans="1:12" ht="22.2" customHeight="1" x14ac:dyDescent="0.15">
      <c r="A43" s="317"/>
      <c r="B43" s="356" t="str">
        <f>IF(ISBLANK(初期設定!B37)=TRUE,"",初期設定!B37)</f>
        <v>教育費</v>
      </c>
      <c r="C43" s="221" t="str">
        <f>IF(ISBLANK(初期設定!C37)=TRUE,"",初期設定!C37)</f>
        <v>塾</v>
      </c>
      <c r="D43" s="159"/>
      <c r="E43" s="318"/>
      <c r="F43" s="217" t="s">
        <v>41</v>
      </c>
      <c r="G43" s="254"/>
      <c r="H43" s="255"/>
      <c r="I43" s="256"/>
      <c r="J43" s="256"/>
      <c r="K43" s="257"/>
      <c r="L43" s="318"/>
    </row>
    <row r="44" spans="1:12" ht="22.2" customHeight="1" x14ac:dyDescent="0.15">
      <c r="A44" s="317"/>
      <c r="B44" s="346"/>
      <c r="C44" s="224" t="str">
        <f>IF(ISBLANK(初期設定!C38)=TRUE,"",初期設定!C38)</f>
        <v>ピアノ</v>
      </c>
      <c r="D44" s="33"/>
      <c r="E44" s="318"/>
      <c r="F44" s="217" t="s">
        <v>42</v>
      </c>
      <c r="G44" s="254"/>
      <c r="H44" s="255"/>
      <c r="I44" s="256"/>
      <c r="J44" s="256"/>
      <c r="K44" s="257"/>
      <c r="L44" s="318"/>
    </row>
    <row r="45" spans="1:12" ht="22.2" customHeight="1" thickBot="1" x14ac:dyDescent="0.2">
      <c r="A45" s="317"/>
      <c r="B45" s="357"/>
      <c r="C45" s="226" t="str">
        <f>IF(ISBLANK(初期設定!C39)=TRUE,"",初期設定!C39)</f>
        <v>（予備）</v>
      </c>
      <c r="D45" s="158"/>
      <c r="E45" s="318"/>
      <c r="F45" s="217" t="s">
        <v>43</v>
      </c>
      <c r="G45" s="250"/>
      <c r="H45" s="251"/>
      <c r="I45" s="252"/>
      <c r="J45" s="252"/>
      <c r="K45" s="253"/>
      <c r="L45" s="318"/>
    </row>
    <row r="46" spans="1:12" ht="22.2" customHeight="1" x14ac:dyDescent="0.15">
      <c r="A46" s="317"/>
      <c r="B46" s="346" t="str">
        <f>IF(ISBLANK(初期設定!B40)=TRUE,"",初期設定!B40)</f>
        <v>その他</v>
      </c>
      <c r="C46" s="225" t="str">
        <f>IF(ISBLANK(初期設定!C40)=TRUE,"",初期設定!C40)</f>
        <v>他ローン</v>
      </c>
      <c r="D46" s="36"/>
      <c r="E46" s="318"/>
      <c r="F46" s="217" t="s">
        <v>44</v>
      </c>
      <c r="G46" s="250"/>
      <c r="H46" s="251"/>
      <c r="I46" s="252"/>
      <c r="J46" s="252"/>
      <c r="K46" s="253"/>
      <c r="L46" s="318"/>
    </row>
    <row r="47" spans="1:12" ht="22.2" customHeight="1" x14ac:dyDescent="0.15">
      <c r="A47" s="317"/>
      <c r="B47" s="346"/>
      <c r="C47" s="224" t="str">
        <f>IF(ISBLANK(初期設定!C41)=TRUE,"",初期設定!C41)</f>
        <v>（予備1）</v>
      </c>
      <c r="D47" s="33"/>
      <c r="E47" s="318"/>
      <c r="F47" s="217" t="s">
        <v>45</v>
      </c>
      <c r="G47" s="250"/>
      <c r="H47" s="251"/>
      <c r="I47" s="252"/>
      <c r="J47" s="252"/>
      <c r="K47" s="253"/>
      <c r="L47" s="318"/>
    </row>
    <row r="48" spans="1:12" ht="22.2" customHeight="1" thickBot="1" x14ac:dyDescent="0.2">
      <c r="A48" s="317"/>
      <c r="B48" s="346"/>
      <c r="C48" s="225" t="str">
        <f>IF(ISBLANK(初期設定!C42)=TRUE,"",初期設定!C42)</f>
        <v>（予備2）</v>
      </c>
      <c r="D48" s="37"/>
      <c r="E48" s="318"/>
      <c r="F48" s="227" t="s">
        <v>47</v>
      </c>
      <c r="G48" s="258"/>
      <c r="H48" s="259"/>
      <c r="I48" s="260"/>
      <c r="J48" s="260"/>
      <c r="K48" s="261"/>
      <c r="L48" s="318"/>
    </row>
    <row r="49" spans="1:12" ht="22.2" customHeight="1" thickTop="1" thickBot="1" x14ac:dyDescent="0.2">
      <c r="A49" s="317"/>
      <c r="B49" s="330" t="s">
        <v>46</v>
      </c>
      <c r="C49" s="331"/>
      <c r="D49" s="228">
        <f>SUM(D13:D32,D34:D48)</f>
        <v>0</v>
      </c>
      <c r="E49" s="318"/>
      <c r="F49" s="229" t="s">
        <v>127</v>
      </c>
      <c r="G49" s="262">
        <f>SUM(G18:G48)</f>
        <v>0</v>
      </c>
      <c r="H49" s="262">
        <f t="shared" ref="H49:J49" si="0">SUM(H18:H48)</f>
        <v>0</v>
      </c>
      <c r="I49" s="262">
        <f t="shared" si="0"/>
        <v>0</v>
      </c>
      <c r="J49" s="262">
        <f t="shared" si="0"/>
        <v>0</v>
      </c>
      <c r="K49" s="263">
        <f>SUM(K18:K48)</f>
        <v>0</v>
      </c>
      <c r="L49" s="318"/>
    </row>
    <row r="50" spans="1:12" ht="22.2" customHeight="1" thickTop="1" thickBot="1" x14ac:dyDescent="0.2">
      <c r="A50" s="317"/>
      <c r="B50" s="332" t="s">
        <v>48</v>
      </c>
      <c r="C50" s="333"/>
      <c r="D50" s="230">
        <f>D10-D49</f>
        <v>0</v>
      </c>
      <c r="E50" s="318"/>
      <c r="F50" s="231" t="s">
        <v>98</v>
      </c>
      <c r="G50" s="264">
        <f>G17-G49</f>
        <v>0</v>
      </c>
      <c r="H50" s="264">
        <f t="shared" ref="H50:K50" si="1">H17-H49</f>
        <v>0</v>
      </c>
      <c r="I50" s="264">
        <f t="shared" si="1"/>
        <v>0</v>
      </c>
      <c r="J50" s="264">
        <f t="shared" si="1"/>
        <v>0</v>
      </c>
      <c r="K50" s="265">
        <f t="shared" si="1"/>
        <v>0</v>
      </c>
      <c r="L50" s="318"/>
    </row>
    <row r="51" spans="1:12" ht="32.1" customHeight="1" x14ac:dyDescent="0.15">
      <c r="A51" s="317"/>
      <c r="B51" s="328" t="s">
        <v>94</v>
      </c>
      <c r="C51" s="328"/>
      <c r="D51" s="328"/>
      <c r="E51" s="328"/>
      <c r="F51" s="328"/>
      <c r="G51" s="328"/>
      <c r="H51" s="328"/>
      <c r="I51" s="328"/>
      <c r="J51" s="328"/>
      <c r="K51" s="328"/>
      <c r="L51" s="232"/>
    </row>
    <row r="52" spans="1:12" ht="18.75" hidden="1" customHeight="1" x14ac:dyDescent="0.15"/>
    <row r="53" spans="1:12" ht="18.75" hidden="1" customHeight="1" x14ac:dyDescent="0.15"/>
  </sheetData>
  <sheetProtection algorithmName="SHA-512" hashValue="E645gCxQuH4iwn3eWz76yB7dxqSHmSN1F9VDSJtyePNs5y+kUq1pFo2P5/PtEIUY/jXRKl6WDa01Zqbs6vPN4w==" saltValue="wfwjLyHWIY7PuioI9vBzFg==" spinCount="100000" sheet="1" objects="1" scenarios="1"/>
  <mergeCells count="30">
    <mergeCell ref="B34:B36"/>
    <mergeCell ref="B51:K51"/>
    <mergeCell ref="B49:C49"/>
    <mergeCell ref="B50:C50"/>
    <mergeCell ref="B37:B39"/>
    <mergeCell ref="B40:B42"/>
    <mergeCell ref="B43:B45"/>
    <mergeCell ref="B46:B48"/>
    <mergeCell ref="B10:C10"/>
    <mergeCell ref="B11:D11"/>
    <mergeCell ref="B12:D12"/>
    <mergeCell ref="F10:K14"/>
    <mergeCell ref="F15:K15"/>
    <mergeCell ref="B13:B33"/>
    <mergeCell ref="A1:D1"/>
    <mergeCell ref="E1:L3"/>
    <mergeCell ref="A2:A51"/>
    <mergeCell ref="B2:D2"/>
    <mergeCell ref="B4:D4"/>
    <mergeCell ref="E4:E50"/>
    <mergeCell ref="F4:K4"/>
    <mergeCell ref="L4:L50"/>
    <mergeCell ref="B5:C5"/>
    <mergeCell ref="F5:K7"/>
    <mergeCell ref="B6:C6"/>
    <mergeCell ref="B7:C7"/>
    <mergeCell ref="B8:C8"/>
    <mergeCell ref="F8:K8"/>
    <mergeCell ref="B9:C9"/>
    <mergeCell ref="F9:K9"/>
  </mergeCells>
  <phoneticPr fontId="13"/>
  <conditionalFormatting sqref="D10 D33 D49:D50">
    <cfRule type="cellIs" dxfId="6" priority="1" stopIfTrue="1" operator="equal">
      <formula>0</formula>
    </cfRule>
  </conditionalFormatting>
  <pageMargins left="0.59027777777777779" right="0.60972222222222228" top="0.40972222222222221" bottom="0.40972222222222221" header="0.51180555555555551" footer="0.51180555555555551"/>
  <pageSetup paperSize="9" scale="74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O40"/>
  <sheetViews>
    <sheetView view="pageBreakPreview" topLeftCell="A15" zoomScale="75" zoomScaleNormal="100" zoomScaleSheetLayoutView="75" workbookViewId="0">
      <selection activeCell="A15" sqref="A15"/>
    </sheetView>
  </sheetViews>
  <sheetFormatPr defaultColWidth="0" defaultRowHeight="12" zeroHeight="1" x14ac:dyDescent="0.15"/>
  <cols>
    <col min="1" max="1" width="10.77734375" style="126" customWidth="1"/>
    <col min="2" max="2" width="11.88671875" style="125" customWidth="1"/>
    <col min="3" max="3" width="2.6640625" style="125" customWidth="1"/>
    <col min="4" max="4" width="19.77734375" style="125" customWidth="1"/>
    <col min="5" max="5" width="13.88671875" style="125" customWidth="1"/>
    <col min="6" max="6" width="27.6640625" style="125" customWidth="1"/>
    <col min="7" max="7" width="10.77734375" style="7" customWidth="1"/>
    <col min="8" max="16384" width="0" style="7" hidden="1"/>
  </cols>
  <sheetData>
    <row r="1" spans="1:15" ht="31.8" customHeight="1" x14ac:dyDescent="0.15">
      <c r="A1" s="123" t="s">
        <v>89</v>
      </c>
      <c r="B1" s="124"/>
      <c r="C1" s="124"/>
      <c r="D1" s="124"/>
      <c r="E1" s="124"/>
      <c r="F1" s="124"/>
      <c r="G1" s="124"/>
    </row>
    <row r="2" spans="1:15" ht="22.5" customHeight="1" x14ac:dyDescent="0.15">
      <c r="A2" s="121"/>
      <c r="B2" s="358" t="s">
        <v>88</v>
      </c>
      <c r="C2" s="358"/>
      <c r="D2" s="358"/>
      <c r="E2" s="358"/>
      <c r="F2" s="358"/>
      <c r="G2" s="124"/>
    </row>
    <row r="3" spans="1:15" ht="6" customHeight="1" thickBot="1" x14ac:dyDescent="0.2">
      <c r="A3" s="121"/>
      <c r="B3" s="124"/>
      <c r="C3" s="124"/>
      <c r="D3" s="124"/>
      <c r="E3" s="124"/>
      <c r="F3" s="124"/>
      <c r="G3" s="124"/>
    </row>
    <row r="4" spans="1:15" ht="17.399999999999999" customHeight="1" thickBot="1" x14ac:dyDescent="0.2">
      <c r="A4" s="121"/>
      <c r="B4" s="8" t="s">
        <v>70</v>
      </c>
      <c r="C4" s="359" t="s">
        <v>71</v>
      </c>
      <c r="D4" s="360"/>
      <c r="E4" s="9" t="s">
        <v>72</v>
      </c>
      <c r="F4" s="10" t="s">
        <v>73</v>
      </c>
      <c r="G4" s="124"/>
    </row>
    <row r="5" spans="1:15" ht="17.399999999999999" customHeight="1" thickTop="1" x14ac:dyDescent="0.15">
      <c r="A5" s="121"/>
      <c r="B5" s="65"/>
      <c r="C5" s="361" t="s">
        <v>90</v>
      </c>
      <c r="D5" s="62"/>
      <c r="E5" s="39"/>
      <c r="F5" s="40"/>
      <c r="G5" s="124"/>
    </row>
    <row r="6" spans="1:15" ht="17.399999999999999" customHeight="1" x14ac:dyDescent="0.15">
      <c r="A6" s="121"/>
      <c r="B6" s="66"/>
      <c r="C6" s="362"/>
      <c r="D6" s="63"/>
      <c r="E6" s="41"/>
      <c r="F6" s="42"/>
      <c r="G6" s="124"/>
    </row>
    <row r="7" spans="1:15" ht="17.399999999999999" customHeight="1" thickBot="1" x14ac:dyDescent="0.2">
      <c r="A7" s="121"/>
      <c r="B7" s="67"/>
      <c r="C7" s="363"/>
      <c r="D7" s="83"/>
      <c r="E7" s="54"/>
      <c r="F7" s="55"/>
      <c r="G7" s="124"/>
      <c r="O7" s="11"/>
    </row>
    <row r="8" spans="1:15" ht="17.399999999999999" customHeight="1" x14ac:dyDescent="0.15">
      <c r="A8" s="121"/>
      <c r="B8" s="68"/>
      <c r="C8" s="364" t="s">
        <v>91</v>
      </c>
      <c r="D8" s="82"/>
      <c r="E8" s="59"/>
      <c r="F8" s="60"/>
      <c r="G8" s="124"/>
    </row>
    <row r="9" spans="1:15" ht="17.399999999999999" customHeight="1" x14ac:dyDescent="0.15">
      <c r="A9" s="121"/>
      <c r="B9" s="66"/>
      <c r="C9" s="365"/>
      <c r="D9" s="63"/>
      <c r="E9" s="41"/>
      <c r="F9" s="42"/>
      <c r="G9" s="124"/>
    </row>
    <row r="10" spans="1:15" ht="17.399999999999999" customHeight="1" thickBot="1" x14ac:dyDescent="0.2">
      <c r="A10" s="121"/>
      <c r="B10" s="75"/>
      <c r="C10" s="366"/>
      <c r="D10" s="64"/>
      <c r="E10" s="54"/>
      <c r="F10" s="61"/>
      <c r="G10" s="124"/>
    </row>
    <row r="11" spans="1:15" ht="17.399999999999999" customHeight="1" x14ac:dyDescent="0.15">
      <c r="A11" s="121"/>
      <c r="B11" s="76"/>
      <c r="C11" s="367" t="s">
        <v>92</v>
      </c>
      <c r="D11" s="56"/>
      <c r="E11" s="57"/>
      <c r="F11" s="58"/>
      <c r="G11" s="124"/>
    </row>
    <row r="12" spans="1:15" ht="17.399999999999999" customHeight="1" x14ac:dyDescent="0.15">
      <c r="A12" s="121"/>
      <c r="B12" s="77"/>
      <c r="C12" s="367"/>
      <c r="D12" s="52"/>
      <c r="E12" s="44"/>
      <c r="F12" s="43"/>
      <c r="G12" s="124"/>
    </row>
    <row r="13" spans="1:15" ht="17.399999999999999" customHeight="1" thickBot="1" x14ac:dyDescent="0.2">
      <c r="A13" s="121"/>
      <c r="B13" s="78"/>
      <c r="C13" s="368"/>
      <c r="D13" s="53"/>
      <c r="E13" s="45"/>
      <c r="F13" s="46"/>
      <c r="G13" s="124"/>
    </row>
    <row r="14" spans="1:15" ht="17.399999999999999" customHeight="1" thickTop="1" thickBot="1" x14ac:dyDescent="0.2">
      <c r="A14" s="121"/>
      <c r="B14" s="149"/>
      <c r="C14" s="150"/>
      <c r="D14" s="151"/>
      <c r="E14" s="152">
        <f>SUM(E5:E13)</f>
        <v>0</v>
      </c>
      <c r="F14" s="153"/>
      <c r="G14" s="124"/>
    </row>
    <row r="15" spans="1:15" ht="19.95" customHeight="1" x14ac:dyDescent="0.15">
      <c r="A15" s="121"/>
      <c r="B15" s="124"/>
      <c r="C15" s="124"/>
      <c r="D15" s="124"/>
      <c r="E15" s="124"/>
      <c r="F15" s="124"/>
      <c r="G15" s="124"/>
    </row>
    <row r="16" spans="1:15" s="125" customFormat="1" ht="22.5" customHeight="1" x14ac:dyDescent="0.15">
      <c r="A16" s="121"/>
      <c r="B16" s="358" t="s">
        <v>74</v>
      </c>
      <c r="C16" s="358"/>
      <c r="D16" s="358"/>
      <c r="E16" s="358"/>
      <c r="F16" s="358"/>
      <c r="G16" s="124"/>
    </row>
    <row r="17" spans="1:7" s="125" customFormat="1" ht="6" customHeight="1" thickBot="1" x14ac:dyDescent="0.2">
      <c r="A17" s="121"/>
      <c r="B17" s="124"/>
      <c r="C17" s="124"/>
      <c r="D17" s="124"/>
      <c r="E17" s="124"/>
      <c r="F17" s="124"/>
      <c r="G17" s="124"/>
    </row>
    <row r="18" spans="1:7" s="125" customFormat="1" ht="17.399999999999999" customHeight="1" thickBot="1" x14ac:dyDescent="0.2">
      <c r="A18" s="121"/>
      <c r="B18" s="8" t="s">
        <v>70</v>
      </c>
      <c r="C18" s="359" t="s">
        <v>71</v>
      </c>
      <c r="D18" s="360"/>
      <c r="E18" s="9" t="s">
        <v>72</v>
      </c>
      <c r="F18" s="10" t="s">
        <v>73</v>
      </c>
      <c r="G18" s="124"/>
    </row>
    <row r="19" spans="1:7" s="125" customFormat="1" ht="17.399999999999999" customHeight="1" thickTop="1" x14ac:dyDescent="0.15">
      <c r="A19" s="121"/>
      <c r="B19" s="65"/>
      <c r="C19" s="371"/>
      <c r="D19" s="372"/>
      <c r="E19" s="47"/>
      <c r="F19" s="40"/>
      <c r="G19" s="124"/>
    </row>
    <row r="20" spans="1:7" s="125" customFormat="1" ht="17.399999999999999" customHeight="1" x14ac:dyDescent="0.15">
      <c r="A20" s="121"/>
      <c r="B20" s="69"/>
      <c r="C20" s="369"/>
      <c r="D20" s="370"/>
      <c r="E20" s="48"/>
      <c r="F20" s="49"/>
      <c r="G20" s="124"/>
    </row>
    <row r="21" spans="1:7" s="125" customFormat="1" ht="17.399999999999999" customHeight="1" x14ac:dyDescent="0.15">
      <c r="A21" s="121"/>
      <c r="B21" s="70"/>
      <c r="C21" s="369"/>
      <c r="D21" s="370"/>
      <c r="E21" s="48"/>
      <c r="F21" s="49"/>
      <c r="G21" s="124"/>
    </row>
    <row r="22" spans="1:7" s="125" customFormat="1" ht="17.399999999999999" customHeight="1" x14ac:dyDescent="0.15">
      <c r="A22" s="121"/>
      <c r="B22" s="70"/>
      <c r="C22" s="369"/>
      <c r="D22" s="370"/>
      <c r="E22" s="48"/>
      <c r="F22" s="49"/>
      <c r="G22" s="124"/>
    </row>
    <row r="23" spans="1:7" s="125" customFormat="1" ht="17.399999999999999" customHeight="1" x14ac:dyDescent="0.15">
      <c r="A23" s="121"/>
      <c r="B23" s="70"/>
      <c r="C23" s="369"/>
      <c r="D23" s="370"/>
      <c r="E23" s="48"/>
      <c r="F23" s="49"/>
      <c r="G23" s="124"/>
    </row>
    <row r="24" spans="1:7" s="125" customFormat="1" ht="17.399999999999999" customHeight="1" x14ac:dyDescent="0.15">
      <c r="A24" s="121"/>
      <c r="B24" s="70"/>
      <c r="C24" s="369"/>
      <c r="D24" s="370"/>
      <c r="E24" s="48"/>
      <c r="F24" s="49"/>
      <c r="G24" s="124"/>
    </row>
    <row r="25" spans="1:7" s="125" customFormat="1" ht="17.399999999999999" customHeight="1" x14ac:dyDescent="0.15">
      <c r="A25" s="121"/>
      <c r="B25" s="70"/>
      <c r="C25" s="369"/>
      <c r="D25" s="370"/>
      <c r="E25" s="48"/>
      <c r="F25" s="49"/>
      <c r="G25" s="124"/>
    </row>
    <row r="26" spans="1:7" s="125" customFormat="1" ht="17.399999999999999" customHeight="1" x14ac:dyDescent="0.15">
      <c r="A26" s="121"/>
      <c r="B26" s="70"/>
      <c r="C26" s="369"/>
      <c r="D26" s="370"/>
      <c r="E26" s="48"/>
      <c r="F26" s="49"/>
      <c r="G26" s="124"/>
    </row>
    <row r="27" spans="1:7" s="125" customFormat="1" ht="17.399999999999999" customHeight="1" x14ac:dyDescent="0.15">
      <c r="A27" s="121"/>
      <c r="B27" s="70"/>
      <c r="C27" s="369"/>
      <c r="D27" s="370"/>
      <c r="E27" s="48"/>
      <c r="F27" s="49"/>
      <c r="G27" s="124"/>
    </row>
    <row r="28" spans="1:7" s="125" customFormat="1" ht="17.399999999999999" customHeight="1" x14ac:dyDescent="0.15">
      <c r="A28" s="121"/>
      <c r="B28" s="70"/>
      <c r="C28" s="369"/>
      <c r="D28" s="370"/>
      <c r="E28" s="48"/>
      <c r="F28" s="49"/>
      <c r="G28" s="124"/>
    </row>
    <row r="29" spans="1:7" s="125" customFormat="1" ht="17.399999999999999" customHeight="1" x14ac:dyDescent="0.15">
      <c r="A29" s="121"/>
      <c r="B29" s="70"/>
      <c r="C29" s="369"/>
      <c r="D29" s="370"/>
      <c r="E29" s="48"/>
      <c r="F29" s="49"/>
      <c r="G29" s="124"/>
    </row>
    <row r="30" spans="1:7" s="125" customFormat="1" ht="17.399999999999999" customHeight="1" x14ac:dyDescent="0.15">
      <c r="A30" s="121"/>
      <c r="B30" s="71"/>
      <c r="C30" s="369"/>
      <c r="D30" s="370"/>
      <c r="E30" s="48"/>
      <c r="F30" s="42"/>
      <c r="G30" s="124"/>
    </row>
    <row r="31" spans="1:7" s="125" customFormat="1" ht="17.399999999999999" customHeight="1" x14ac:dyDescent="0.15">
      <c r="A31" s="121"/>
      <c r="B31" s="71"/>
      <c r="C31" s="369"/>
      <c r="D31" s="370"/>
      <c r="E31" s="48"/>
      <c r="F31" s="42"/>
      <c r="G31" s="124"/>
    </row>
    <row r="32" spans="1:7" s="125" customFormat="1" ht="17.399999999999999" customHeight="1" x14ac:dyDescent="0.15">
      <c r="A32" s="121"/>
      <c r="B32" s="71"/>
      <c r="C32" s="369"/>
      <c r="D32" s="370"/>
      <c r="E32" s="48"/>
      <c r="F32" s="42"/>
      <c r="G32" s="124"/>
    </row>
    <row r="33" spans="1:7" s="125" customFormat="1" ht="17.399999999999999" customHeight="1" x14ac:dyDescent="0.15">
      <c r="A33" s="121"/>
      <c r="B33" s="71"/>
      <c r="C33" s="369"/>
      <c r="D33" s="370"/>
      <c r="E33" s="48"/>
      <c r="F33" s="42"/>
      <c r="G33" s="124"/>
    </row>
    <row r="34" spans="1:7" s="125" customFormat="1" ht="17.399999999999999" customHeight="1" x14ac:dyDescent="0.15">
      <c r="A34" s="121"/>
      <c r="B34" s="72"/>
      <c r="C34" s="369"/>
      <c r="D34" s="370"/>
      <c r="E34" s="48"/>
      <c r="F34" s="43"/>
      <c r="G34" s="124"/>
    </row>
    <row r="35" spans="1:7" s="125" customFormat="1" ht="17.399999999999999" customHeight="1" x14ac:dyDescent="0.15">
      <c r="A35" s="121"/>
      <c r="B35" s="72"/>
      <c r="C35" s="369"/>
      <c r="D35" s="370"/>
      <c r="E35" s="48"/>
      <c r="F35" s="43"/>
      <c r="G35" s="124"/>
    </row>
    <row r="36" spans="1:7" s="125" customFormat="1" ht="17.399999999999999" customHeight="1" x14ac:dyDescent="0.15">
      <c r="A36" s="121"/>
      <c r="B36" s="73"/>
      <c r="C36" s="369"/>
      <c r="D36" s="370"/>
      <c r="E36" s="48"/>
      <c r="F36" s="43"/>
      <c r="G36" s="124"/>
    </row>
    <row r="37" spans="1:7" s="125" customFormat="1" ht="17.399999999999999" customHeight="1" x14ac:dyDescent="0.15">
      <c r="A37" s="121"/>
      <c r="B37" s="73"/>
      <c r="C37" s="369"/>
      <c r="D37" s="370"/>
      <c r="E37" s="48"/>
      <c r="F37" s="43"/>
      <c r="G37" s="124"/>
    </row>
    <row r="38" spans="1:7" s="125" customFormat="1" ht="17.399999999999999" customHeight="1" thickBot="1" x14ac:dyDescent="0.2">
      <c r="A38" s="121"/>
      <c r="B38" s="74"/>
      <c r="C38" s="374"/>
      <c r="D38" s="375"/>
      <c r="E38" s="50"/>
      <c r="F38" s="46"/>
      <c r="G38" s="124"/>
    </row>
    <row r="39" spans="1:7" s="125" customFormat="1" ht="17.399999999999999" customHeight="1" thickTop="1" thickBot="1" x14ac:dyDescent="0.2">
      <c r="A39" s="121"/>
      <c r="B39" s="149"/>
      <c r="C39" s="150"/>
      <c r="D39" s="151"/>
      <c r="E39" s="154">
        <f>SUM(E19:E38)</f>
        <v>0</v>
      </c>
      <c r="F39" s="153"/>
      <c r="G39" s="124"/>
    </row>
    <row r="40" spans="1:7" s="125" customFormat="1" ht="29.85" customHeight="1" x14ac:dyDescent="0.15">
      <c r="A40" s="124"/>
      <c r="B40" s="373" t="s">
        <v>94</v>
      </c>
      <c r="C40" s="373"/>
      <c r="D40" s="373"/>
      <c r="E40" s="373"/>
      <c r="F40" s="373"/>
      <c r="G40" s="124"/>
    </row>
  </sheetData>
  <sheetProtection algorithmName="SHA-512" hashValue="2Xera/7aHPAChuvfrZMRGCR3PU0puqkQDTKvIQpUchwEe5b5bKhzPKDz7G5ezXE2w74n6a/1UKLG//MVJ3Dz5g==" saltValue="5GuvWZVdfO1xborjJapLIQ==" spinCount="100000" sheet="1" objects="1" scenarios="1"/>
  <mergeCells count="28">
    <mergeCell ref="B40:F40"/>
    <mergeCell ref="C36:D36"/>
    <mergeCell ref="C37:D37"/>
    <mergeCell ref="C38:D38"/>
    <mergeCell ref="C30:D30"/>
    <mergeCell ref="C31:D31"/>
    <mergeCell ref="C32:D32"/>
    <mergeCell ref="C33:D33"/>
    <mergeCell ref="C34:D34"/>
    <mergeCell ref="C35:D35"/>
    <mergeCell ref="C29:D29"/>
    <mergeCell ref="C19:D19"/>
    <mergeCell ref="C18:D18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B2:F2"/>
    <mergeCell ref="B16:F16"/>
    <mergeCell ref="C4:D4"/>
    <mergeCell ref="C5:C7"/>
    <mergeCell ref="C8:C10"/>
    <mergeCell ref="C11:C13"/>
  </mergeCells>
  <phoneticPr fontId="13"/>
  <conditionalFormatting sqref="E14">
    <cfRule type="cellIs" dxfId="5" priority="1" stopIfTrue="1" operator="equal">
      <formula>0</formula>
    </cfRule>
  </conditionalFormatting>
  <conditionalFormatting sqref="E39">
    <cfRule type="cellIs" dxfId="4" priority="2" stopIfTrue="1" operator="equal">
      <formula>0</formula>
    </cfRule>
  </conditionalFormatting>
  <pageMargins left="0.7" right="0.7" top="0.75" bottom="0.75" header="0.51180555555555551" footer="0.51180555555555551"/>
  <pageSetup paperSize="9" firstPageNumber="0" orientation="portrait" horizontalDpi="4294967293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pageSetUpPr fitToPage="1"/>
  </sheetPr>
  <dimension ref="A1:Y51"/>
  <sheetViews>
    <sheetView view="pageBreakPreview" zoomScale="75" zoomScaleNormal="100" zoomScaleSheetLayoutView="75" workbookViewId="0">
      <selection activeCell="M4" sqref="M4"/>
    </sheetView>
  </sheetViews>
  <sheetFormatPr defaultColWidth="0" defaultRowHeight="16.2" zeroHeight="1" x14ac:dyDescent="0.15"/>
  <cols>
    <col min="1" max="1" width="4.77734375" customWidth="1"/>
    <col min="2" max="2" width="7.109375" style="113" customWidth="1"/>
    <col min="3" max="3" width="37.109375" style="113" customWidth="1"/>
    <col min="4" max="17" width="14.109375" style="113" customWidth="1"/>
    <col min="18" max="18" width="5.6640625" style="113" customWidth="1"/>
    <col min="19" max="22" width="14.109375" style="113" customWidth="1"/>
    <col min="23" max="23" width="5.77734375" style="113" customWidth="1"/>
    <col min="24" max="24" width="14.109375" style="113" customWidth="1"/>
    <col min="25" max="25" width="4.77734375" style="113" customWidth="1"/>
    <col min="26" max="16384" width="0" style="4" hidden="1"/>
  </cols>
  <sheetData>
    <row r="1" spans="1:25" ht="28.5" customHeight="1" x14ac:dyDescent="0.15">
      <c r="A1" s="24"/>
      <c r="B1" s="114" t="s">
        <v>85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</row>
    <row r="2" spans="1:25" ht="5.4" customHeight="1" x14ac:dyDescent="0.15">
      <c r="A2" s="24"/>
      <c r="B2" s="91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</row>
    <row r="3" spans="1:25" s="5" customFormat="1" ht="22.65" customHeight="1" x14ac:dyDescent="0.2">
      <c r="A3" s="25"/>
      <c r="B3" s="286" t="s">
        <v>1</v>
      </c>
      <c r="C3" s="286"/>
      <c r="D3" s="282">
        <f>初期設定!E12</f>
        <v>0</v>
      </c>
      <c r="E3" s="283"/>
      <c r="F3" s="192" t="s">
        <v>49</v>
      </c>
      <c r="G3" s="287" t="s">
        <v>50</v>
      </c>
      <c r="H3" s="287"/>
      <c r="I3" s="270">
        <f>D3+X50</f>
        <v>0</v>
      </c>
      <c r="J3" s="271"/>
      <c r="K3" s="195" t="s">
        <v>49</v>
      </c>
      <c r="L3" s="90"/>
      <c r="M3" s="90"/>
      <c r="N3" s="90"/>
      <c r="O3" s="90"/>
      <c r="P3" s="90"/>
      <c r="Q3" s="90"/>
      <c r="R3" s="90"/>
      <c r="S3" s="90"/>
      <c r="T3" s="92"/>
      <c r="U3" s="92"/>
      <c r="V3" s="92"/>
      <c r="W3" s="92"/>
      <c r="X3" s="92"/>
      <c r="Y3" s="92"/>
    </row>
    <row r="4" spans="1:25" s="5" customFormat="1" ht="22.65" customHeight="1" x14ac:dyDescent="0.2">
      <c r="A4" s="25"/>
      <c r="B4" s="280" t="s">
        <v>51</v>
      </c>
      <c r="C4" s="280"/>
      <c r="D4" s="284"/>
      <c r="E4" s="285"/>
      <c r="F4" s="193" t="s">
        <v>80</v>
      </c>
      <c r="G4" s="281" t="s">
        <v>52</v>
      </c>
      <c r="H4" s="281"/>
      <c r="I4" s="272" t="str">
        <f>IF(I3&gt;D4,I3-D4,"")</f>
        <v/>
      </c>
      <c r="J4" s="273"/>
      <c r="K4" s="194" t="s">
        <v>81</v>
      </c>
      <c r="L4" s="90"/>
      <c r="M4" s="90"/>
      <c r="N4" s="90"/>
      <c r="O4" s="90"/>
      <c r="P4" s="90"/>
      <c r="Q4" s="90"/>
      <c r="R4" s="90"/>
      <c r="S4" s="90"/>
      <c r="T4" s="92"/>
      <c r="U4" s="92"/>
      <c r="V4" s="92"/>
      <c r="W4" s="92"/>
      <c r="X4" s="92"/>
      <c r="Y4" s="92"/>
    </row>
    <row r="5" spans="1:25" ht="9.75" customHeight="1" thickBot="1" x14ac:dyDescent="0.2">
      <c r="A5" s="24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</row>
    <row r="6" spans="1:25" s="6" customFormat="1" ht="24" customHeight="1" x14ac:dyDescent="0.15">
      <c r="A6" s="26"/>
      <c r="B6" s="268" t="s">
        <v>53</v>
      </c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9"/>
      <c r="R6" s="85"/>
      <c r="S6" s="268" t="s">
        <v>76</v>
      </c>
      <c r="T6" s="268"/>
      <c r="U6" s="268"/>
      <c r="V6" s="269"/>
      <c r="W6" s="85"/>
      <c r="X6" s="84" t="s">
        <v>54</v>
      </c>
      <c r="Y6" s="85"/>
    </row>
    <row r="7" spans="1:25" s="6" customFormat="1" ht="22.65" customHeight="1" thickBot="1" x14ac:dyDescent="0.2">
      <c r="A7" s="26"/>
      <c r="B7" s="86"/>
      <c r="C7" s="87"/>
      <c r="D7" s="127" t="s">
        <v>55</v>
      </c>
      <c r="E7" s="128" t="s">
        <v>56</v>
      </c>
      <c r="F7" s="128" t="s">
        <v>57</v>
      </c>
      <c r="G7" s="128" t="s">
        <v>58</v>
      </c>
      <c r="H7" s="128" t="s">
        <v>59</v>
      </c>
      <c r="I7" s="128" t="s">
        <v>60</v>
      </c>
      <c r="J7" s="128" t="s">
        <v>61</v>
      </c>
      <c r="K7" s="128" t="s">
        <v>62</v>
      </c>
      <c r="L7" s="128" t="s">
        <v>63</v>
      </c>
      <c r="M7" s="128" t="s">
        <v>64</v>
      </c>
      <c r="N7" s="128" t="s">
        <v>65</v>
      </c>
      <c r="O7" s="129" t="s">
        <v>66</v>
      </c>
      <c r="P7" s="196" t="s">
        <v>133</v>
      </c>
      <c r="Q7" s="130" t="s">
        <v>67</v>
      </c>
      <c r="R7" s="85"/>
      <c r="S7" s="88"/>
      <c r="T7" s="210"/>
      <c r="U7" s="210"/>
      <c r="V7" s="211"/>
      <c r="W7" s="85"/>
      <c r="X7" s="89"/>
      <c r="Y7" s="85"/>
    </row>
    <row r="8" spans="1:25" ht="22.65" customHeight="1" thickTop="1" x14ac:dyDescent="0.15">
      <c r="A8" s="27"/>
      <c r="B8" s="274" t="s">
        <v>129</v>
      </c>
      <c r="C8" s="185" t="str">
        <f>IF(ISBLANK(初期設定!C2)=TRUE,"",初期設定!C2)</f>
        <v>世帯主収入</v>
      </c>
      <c r="D8" s="93">
        <f>'1月'!$D5</f>
        <v>0</v>
      </c>
      <c r="E8" s="93">
        <f>'2月'!$D5</f>
        <v>0</v>
      </c>
      <c r="F8" s="93">
        <f>'3月'!$D5</f>
        <v>0</v>
      </c>
      <c r="G8" s="93">
        <f>'4月'!$D5</f>
        <v>0</v>
      </c>
      <c r="H8" s="93">
        <f>'5月'!$D5</f>
        <v>0</v>
      </c>
      <c r="I8" s="93">
        <f>'6月'!$D5</f>
        <v>0</v>
      </c>
      <c r="J8" s="93">
        <f>'7月'!$D5</f>
        <v>0</v>
      </c>
      <c r="K8" s="93">
        <f>'8月'!$D5</f>
        <v>0</v>
      </c>
      <c r="L8" s="93">
        <f>'9月'!$D5</f>
        <v>0</v>
      </c>
      <c r="M8" s="93">
        <f>'10月'!$D5</f>
        <v>0</v>
      </c>
      <c r="N8" s="93">
        <f>'11月'!$D5</f>
        <v>0</v>
      </c>
      <c r="O8" s="94">
        <f>'12月'!$D5</f>
        <v>0</v>
      </c>
      <c r="P8" s="199">
        <f>IF(COUNTA(D8:O8)&gt;0,SUM(D8:O8),0)</f>
        <v>0</v>
      </c>
      <c r="Q8" s="131">
        <f>IF(COUNTIF($D$50:$O$50,"&lt;&gt;0")&lt;&gt;0,P8/COUNTIF($D$50:$O$50,"&lt;&gt;0"),0)</f>
        <v>0</v>
      </c>
      <c r="R8" s="90"/>
      <c r="S8" s="95" t="s">
        <v>10</v>
      </c>
      <c r="T8" s="96">
        <f>ボーナス等の臨時収支!E5</f>
        <v>0</v>
      </c>
      <c r="U8" s="96">
        <f>ボーナス等の臨時収支!E6</f>
        <v>0</v>
      </c>
      <c r="V8" s="94">
        <f>ボーナス等の臨時収支!E7</f>
        <v>0</v>
      </c>
      <c r="W8" s="90"/>
      <c r="X8" s="131">
        <f t="shared" ref="X8:X13" si="0">SUM(D8:O8)+SUM(T8:V8)</f>
        <v>0</v>
      </c>
      <c r="Y8" s="90"/>
    </row>
    <row r="9" spans="1:25" ht="22.65" customHeight="1" x14ac:dyDescent="0.15">
      <c r="A9" s="27"/>
      <c r="B9" s="275"/>
      <c r="C9" s="186" t="str">
        <f>IF(ISBLANK(初期設定!C3)=TRUE,"",初期設定!C3)</f>
        <v>配偶者収入</v>
      </c>
      <c r="D9" s="97">
        <f>'1月'!$D6</f>
        <v>0</v>
      </c>
      <c r="E9" s="97">
        <f>'2月'!$D6</f>
        <v>0</v>
      </c>
      <c r="F9" s="97">
        <f>'3月'!$D6</f>
        <v>0</v>
      </c>
      <c r="G9" s="97">
        <f>'4月'!$D6</f>
        <v>0</v>
      </c>
      <c r="H9" s="97">
        <f>'5月'!$D6</f>
        <v>0</v>
      </c>
      <c r="I9" s="97">
        <f>'6月'!$D6</f>
        <v>0</v>
      </c>
      <c r="J9" s="97">
        <f>'7月'!$D6</f>
        <v>0</v>
      </c>
      <c r="K9" s="97">
        <f>'8月'!$D6</f>
        <v>0</v>
      </c>
      <c r="L9" s="97">
        <f>'9月'!$D6</f>
        <v>0</v>
      </c>
      <c r="M9" s="97">
        <f>'10月'!$D6</f>
        <v>0</v>
      </c>
      <c r="N9" s="97">
        <f>'11月'!$D6</f>
        <v>0</v>
      </c>
      <c r="O9" s="98">
        <f>'12月'!$D6</f>
        <v>0</v>
      </c>
      <c r="P9" s="199">
        <f t="shared" ref="P9:P49" si="1">IF(COUNTA(D9:O9)&gt;0,SUM(D9:O9),0)</f>
        <v>0</v>
      </c>
      <c r="Q9" s="131">
        <f t="shared" ref="Q9:Q49" si="2">IF(COUNTIF($D$50:$O$50,"&lt;&gt;0")&lt;&gt;0,P9/COUNTIF($D$50:$O$50,"&lt;&gt;0"),0)</f>
        <v>0</v>
      </c>
      <c r="R9" s="90"/>
      <c r="S9" s="99" t="s">
        <v>11</v>
      </c>
      <c r="T9" s="100">
        <f>ボーナス等の臨時収支!E8</f>
        <v>0</v>
      </c>
      <c r="U9" s="100">
        <f>ボーナス等の臨時収支!E9</f>
        <v>0</v>
      </c>
      <c r="V9" s="98">
        <f>ボーナス等の臨時収支!E10</f>
        <v>0</v>
      </c>
      <c r="W9" s="90"/>
      <c r="X9" s="132">
        <f t="shared" si="0"/>
        <v>0</v>
      </c>
      <c r="Y9" s="90"/>
    </row>
    <row r="10" spans="1:25" ht="22.65" customHeight="1" x14ac:dyDescent="0.15">
      <c r="A10" s="27"/>
      <c r="B10" s="275"/>
      <c r="C10" s="186" t="str">
        <f>IF(ISBLANK(初期設定!C4)=TRUE,"",初期設定!C4)</f>
        <v/>
      </c>
      <c r="D10" s="97">
        <f>'1月'!$D7</f>
        <v>0</v>
      </c>
      <c r="E10" s="97">
        <f>'2月'!$D7</f>
        <v>0</v>
      </c>
      <c r="F10" s="97">
        <f>'3月'!$D7</f>
        <v>0</v>
      </c>
      <c r="G10" s="97">
        <f>'4月'!$D7</f>
        <v>0</v>
      </c>
      <c r="H10" s="97">
        <f>'5月'!$D7</f>
        <v>0</v>
      </c>
      <c r="I10" s="97">
        <f>'6月'!$D7</f>
        <v>0</v>
      </c>
      <c r="J10" s="97">
        <f>'7月'!$D7</f>
        <v>0</v>
      </c>
      <c r="K10" s="97">
        <f>'8月'!$D7</f>
        <v>0</v>
      </c>
      <c r="L10" s="97">
        <f>'9月'!$D7</f>
        <v>0</v>
      </c>
      <c r="M10" s="97">
        <f>'10月'!$D7</f>
        <v>0</v>
      </c>
      <c r="N10" s="97">
        <f>'11月'!$D7</f>
        <v>0</v>
      </c>
      <c r="O10" s="98">
        <f>'12月'!$D7</f>
        <v>0</v>
      </c>
      <c r="P10" s="199">
        <f t="shared" si="1"/>
        <v>0</v>
      </c>
      <c r="Q10" s="131">
        <f t="shared" si="2"/>
        <v>0</v>
      </c>
      <c r="R10" s="90"/>
      <c r="S10" s="99" t="str">
        <f>IF(ISBLANK(ボーナス等の臨時収支!D11)=TRUE,"",ボーナス等の臨時収支!D11)</f>
        <v/>
      </c>
      <c r="T10" s="100">
        <f>ボーナス等の臨時収支!E11</f>
        <v>0</v>
      </c>
      <c r="U10" s="101"/>
      <c r="V10" s="102"/>
      <c r="W10" s="90"/>
      <c r="X10" s="132">
        <f t="shared" si="0"/>
        <v>0</v>
      </c>
      <c r="Y10" s="90"/>
    </row>
    <row r="11" spans="1:25" ht="22.65" customHeight="1" x14ac:dyDescent="0.15">
      <c r="A11" s="27"/>
      <c r="B11" s="275"/>
      <c r="C11" s="186" t="str">
        <f>IF(ISBLANK(初期設定!C5)=TRUE,"",初期設定!C5)</f>
        <v/>
      </c>
      <c r="D11" s="97">
        <f>'1月'!$D8</f>
        <v>0</v>
      </c>
      <c r="E11" s="97">
        <f>'2月'!$D8</f>
        <v>0</v>
      </c>
      <c r="F11" s="97">
        <f>'3月'!$D8</f>
        <v>0</v>
      </c>
      <c r="G11" s="97">
        <f>'4月'!$D8</f>
        <v>0</v>
      </c>
      <c r="H11" s="97">
        <f>'5月'!$D8</f>
        <v>0</v>
      </c>
      <c r="I11" s="97">
        <f>'6月'!$D8</f>
        <v>0</v>
      </c>
      <c r="J11" s="97">
        <f>'7月'!$D8</f>
        <v>0</v>
      </c>
      <c r="K11" s="97">
        <f>'8月'!$D8</f>
        <v>0</v>
      </c>
      <c r="L11" s="97">
        <f>'9月'!$D8</f>
        <v>0</v>
      </c>
      <c r="M11" s="97">
        <f>'10月'!$D8</f>
        <v>0</v>
      </c>
      <c r="N11" s="97">
        <f>'11月'!$D8</f>
        <v>0</v>
      </c>
      <c r="O11" s="98">
        <f>'12月'!$D8</f>
        <v>0</v>
      </c>
      <c r="P11" s="199">
        <f t="shared" si="1"/>
        <v>0</v>
      </c>
      <c r="Q11" s="131">
        <f t="shared" si="2"/>
        <v>0</v>
      </c>
      <c r="R11" s="90"/>
      <c r="S11" s="99" t="str">
        <f>IF(ISBLANK(ボーナス等の臨時収支!D12)=TRUE,"",ボーナス等の臨時収支!D12)</f>
        <v/>
      </c>
      <c r="T11" s="100">
        <f>ボーナス等の臨時収支!E12</f>
        <v>0</v>
      </c>
      <c r="U11" s="101"/>
      <c r="V11" s="102"/>
      <c r="W11" s="90"/>
      <c r="X11" s="132">
        <f t="shared" si="0"/>
        <v>0</v>
      </c>
      <c r="Y11" s="90"/>
    </row>
    <row r="12" spans="1:25" ht="22.65" customHeight="1" x14ac:dyDescent="0.15">
      <c r="A12" s="27"/>
      <c r="B12" s="275"/>
      <c r="C12" s="186" t="str">
        <f>IF(ISBLANK(初期設定!C6)=TRUE,"",初期設定!C6)</f>
        <v/>
      </c>
      <c r="D12" s="97">
        <f>'1月'!$D9</f>
        <v>0</v>
      </c>
      <c r="E12" s="97">
        <f>'2月'!$D9</f>
        <v>0</v>
      </c>
      <c r="F12" s="97">
        <f>'3月'!$D9</f>
        <v>0</v>
      </c>
      <c r="G12" s="97">
        <f>'4月'!$D9</f>
        <v>0</v>
      </c>
      <c r="H12" s="97">
        <f>'5月'!$D9</f>
        <v>0</v>
      </c>
      <c r="I12" s="97">
        <f>'6月'!$D9</f>
        <v>0</v>
      </c>
      <c r="J12" s="97">
        <f>'7月'!$D9</f>
        <v>0</v>
      </c>
      <c r="K12" s="97">
        <f>'8月'!$D9</f>
        <v>0</v>
      </c>
      <c r="L12" s="97">
        <f>'9月'!$D9</f>
        <v>0</v>
      </c>
      <c r="M12" s="97">
        <f>'10月'!$D9</f>
        <v>0</v>
      </c>
      <c r="N12" s="97">
        <f>'11月'!$D9</f>
        <v>0</v>
      </c>
      <c r="O12" s="98">
        <f>'12月'!$D9</f>
        <v>0</v>
      </c>
      <c r="P12" s="199">
        <f t="shared" si="1"/>
        <v>0</v>
      </c>
      <c r="Q12" s="131">
        <f t="shared" si="2"/>
        <v>0</v>
      </c>
      <c r="R12" s="90"/>
      <c r="S12" s="99" t="str">
        <f>IF(ISBLANK(ボーナス等の臨時収支!D13)=TRUE,"",ボーナス等の臨時収支!D13)</f>
        <v/>
      </c>
      <c r="T12" s="100">
        <f>ボーナス等の臨時収支!E13</f>
        <v>0</v>
      </c>
      <c r="U12" s="101"/>
      <c r="V12" s="102"/>
      <c r="W12" s="90"/>
      <c r="X12" s="132">
        <f t="shared" si="0"/>
        <v>0</v>
      </c>
      <c r="Y12" s="90"/>
    </row>
    <row r="13" spans="1:25" ht="22.65" customHeight="1" thickBot="1" x14ac:dyDescent="0.2">
      <c r="A13" s="27"/>
      <c r="B13" s="276"/>
      <c r="C13" s="187" t="s">
        <v>130</v>
      </c>
      <c r="D13" s="188">
        <f t="shared" ref="D13:O13" si="3">SUM(D8:D12)</f>
        <v>0</v>
      </c>
      <c r="E13" s="188">
        <f t="shared" si="3"/>
        <v>0</v>
      </c>
      <c r="F13" s="188">
        <f t="shared" si="3"/>
        <v>0</v>
      </c>
      <c r="G13" s="188">
        <f t="shared" si="3"/>
        <v>0</v>
      </c>
      <c r="H13" s="188">
        <f t="shared" si="3"/>
        <v>0</v>
      </c>
      <c r="I13" s="188">
        <f t="shared" si="3"/>
        <v>0</v>
      </c>
      <c r="J13" s="188">
        <f t="shared" si="3"/>
        <v>0</v>
      </c>
      <c r="K13" s="188">
        <f t="shared" si="3"/>
        <v>0</v>
      </c>
      <c r="L13" s="188">
        <f t="shared" si="3"/>
        <v>0</v>
      </c>
      <c r="M13" s="188">
        <f t="shared" si="3"/>
        <v>0</v>
      </c>
      <c r="N13" s="188">
        <f t="shared" si="3"/>
        <v>0</v>
      </c>
      <c r="O13" s="189">
        <f t="shared" si="3"/>
        <v>0</v>
      </c>
      <c r="P13" s="197">
        <f t="shared" si="1"/>
        <v>0</v>
      </c>
      <c r="Q13" s="242">
        <f t="shared" si="2"/>
        <v>0</v>
      </c>
      <c r="R13" s="90"/>
      <c r="S13" s="190" t="s">
        <v>131</v>
      </c>
      <c r="T13" s="191">
        <f t="shared" ref="T13" si="4">SUM(T8:T12)</f>
        <v>0</v>
      </c>
      <c r="U13" s="191">
        <f>SUM(U8:U12)</f>
        <v>0</v>
      </c>
      <c r="V13" s="189">
        <f>SUM(V8:V12)</f>
        <v>0</v>
      </c>
      <c r="W13" s="90"/>
      <c r="X13" s="205">
        <f t="shared" si="0"/>
        <v>0</v>
      </c>
      <c r="Y13" s="90"/>
    </row>
    <row r="14" spans="1:25" ht="22.65" customHeight="1" x14ac:dyDescent="0.15">
      <c r="A14" s="27"/>
      <c r="B14" s="277" t="s">
        <v>128</v>
      </c>
      <c r="C14" s="164" t="str">
        <f>IF(ISBLANK(初期設定!C8)=TRUE,"",初期設定!C8)</f>
        <v>食費</v>
      </c>
      <c r="D14" s="106">
        <f>'1月'!$D13</f>
        <v>0</v>
      </c>
      <c r="E14" s="103">
        <f>'2月'!$D13</f>
        <v>0</v>
      </c>
      <c r="F14" s="103">
        <f>'3月'!$D13</f>
        <v>0</v>
      </c>
      <c r="G14" s="103">
        <f>'4月'!$D13</f>
        <v>0</v>
      </c>
      <c r="H14" s="103">
        <f>'5月'!$D13</f>
        <v>0</v>
      </c>
      <c r="I14" s="103">
        <f>'6月'!$D13</f>
        <v>0</v>
      </c>
      <c r="J14" s="103">
        <f>'7月'!$D13</f>
        <v>0</v>
      </c>
      <c r="K14" s="103">
        <f>'8月'!$D13</f>
        <v>0</v>
      </c>
      <c r="L14" s="103">
        <f>'9月'!$D13</f>
        <v>0</v>
      </c>
      <c r="M14" s="103">
        <f>'10月'!$D13</f>
        <v>0</v>
      </c>
      <c r="N14" s="103">
        <f>'11月'!$D13</f>
        <v>0</v>
      </c>
      <c r="O14" s="104">
        <f>'12月'!$D13</f>
        <v>0</v>
      </c>
      <c r="P14" s="200">
        <f t="shared" si="1"/>
        <v>0</v>
      </c>
      <c r="Q14" s="131">
        <f t="shared" si="2"/>
        <v>0</v>
      </c>
      <c r="R14" s="90"/>
      <c r="S14" s="105" t="str">
        <f>IF(ISBLANK(ボーナス等の臨時収支!C19)=TRUE,"",ボーナス等の臨時収支!C19)</f>
        <v/>
      </c>
      <c r="T14" s="106" t="str">
        <f>IF(ISBLANK(ボーナス等の臨時収支!E19)=TRUE,"",ボーナス等の臨時収支!E19)</f>
        <v/>
      </c>
      <c r="U14" s="107"/>
      <c r="V14" s="108"/>
      <c r="W14" s="90"/>
      <c r="X14" s="206"/>
      <c r="Y14" s="90"/>
    </row>
    <row r="15" spans="1:25" ht="22.65" customHeight="1" x14ac:dyDescent="0.15">
      <c r="A15" s="27"/>
      <c r="B15" s="278"/>
      <c r="C15" s="146" t="str">
        <f>IF(ISBLANK(初期設定!C9)=TRUE,"",初期設定!C9)</f>
        <v>外食費</v>
      </c>
      <c r="D15" s="100">
        <f>'1月'!$D14</f>
        <v>0</v>
      </c>
      <c r="E15" s="97">
        <f>'2月'!$D14</f>
        <v>0</v>
      </c>
      <c r="F15" s="97">
        <f>'3月'!$D14</f>
        <v>0</v>
      </c>
      <c r="G15" s="97">
        <f>'4月'!$D14</f>
        <v>0</v>
      </c>
      <c r="H15" s="97">
        <f>'5月'!$D14</f>
        <v>0</v>
      </c>
      <c r="I15" s="97">
        <f>'6月'!$D14</f>
        <v>0</v>
      </c>
      <c r="J15" s="97">
        <f>'7月'!$D14</f>
        <v>0</v>
      </c>
      <c r="K15" s="97">
        <f>'8月'!$D14</f>
        <v>0</v>
      </c>
      <c r="L15" s="97">
        <f>'9月'!$D14</f>
        <v>0</v>
      </c>
      <c r="M15" s="97">
        <f>'10月'!$D14</f>
        <v>0</v>
      </c>
      <c r="N15" s="97">
        <f>'11月'!$D14</f>
        <v>0</v>
      </c>
      <c r="O15" s="98">
        <f>'12月'!$D14</f>
        <v>0</v>
      </c>
      <c r="P15" s="201">
        <f t="shared" si="1"/>
        <v>0</v>
      </c>
      <c r="Q15" s="131">
        <f t="shared" si="2"/>
        <v>0</v>
      </c>
      <c r="R15" s="90"/>
      <c r="S15" s="99" t="str">
        <f>IF(ISBLANK(ボーナス等の臨時収支!C20)=TRUE,"",ボーナス等の臨時収支!C20)</f>
        <v/>
      </c>
      <c r="T15" s="100" t="str">
        <f>IF(ISBLANK(ボーナス等の臨時収支!E20)=TRUE,"",ボーナス等の臨時収支!E20)</f>
        <v/>
      </c>
      <c r="U15" s="101"/>
      <c r="V15" s="102"/>
      <c r="W15" s="90"/>
      <c r="X15" s="207"/>
      <c r="Y15" s="90"/>
    </row>
    <row r="16" spans="1:25" ht="22.65" customHeight="1" x14ac:dyDescent="0.15">
      <c r="A16" s="27"/>
      <c r="B16" s="278"/>
      <c r="C16" s="146" t="str">
        <f>IF(ISBLANK(初期設定!C10)=TRUE,"",初期設定!C10)</f>
        <v>電気代</v>
      </c>
      <c r="D16" s="100">
        <f>'1月'!$D15</f>
        <v>0</v>
      </c>
      <c r="E16" s="97">
        <f>'2月'!$D15</f>
        <v>0</v>
      </c>
      <c r="F16" s="97">
        <f>'3月'!$D15</f>
        <v>0</v>
      </c>
      <c r="G16" s="97">
        <f>'4月'!$D15</f>
        <v>0</v>
      </c>
      <c r="H16" s="97">
        <f>'5月'!$D15</f>
        <v>0</v>
      </c>
      <c r="I16" s="97">
        <f>'6月'!$D15</f>
        <v>0</v>
      </c>
      <c r="J16" s="97">
        <f>'7月'!$D15</f>
        <v>0</v>
      </c>
      <c r="K16" s="97">
        <f>'8月'!$D15</f>
        <v>0</v>
      </c>
      <c r="L16" s="97">
        <f>'9月'!$D15</f>
        <v>0</v>
      </c>
      <c r="M16" s="97">
        <f>'10月'!$D15</f>
        <v>0</v>
      </c>
      <c r="N16" s="97">
        <f>'11月'!$D15</f>
        <v>0</v>
      </c>
      <c r="O16" s="98">
        <f>'12月'!$D15</f>
        <v>0</v>
      </c>
      <c r="P16" s="201">
        <f t="shared" si="1"/>
        <v>0</v>
      </c>
      <c r="Q16" s="131">
        <f t="shared" si="2"/>
        <v>0</v>
      </c>
      <c r="R16" s="90"/>
      <c r="S16" s="99" t="str">
        <f>IF(ISBLANK(ボーナス等の臨時収支!C21)=TRUE,"",ボーナス等の臨時収支!C21)</f>
        <v/>
      </c>
      <c r="T16" s="100" t="str">
        <f>IF(ISBLANK(ボーナス等の臨時収支!E21)=TRUE,"",ボーナス等の臨時収支!E21)</f>
        <v/>
      </c>
      <c r="U16" s="101"/>
      <c r="V16" s="102"/>
      <c r="W16" s="90"/>
      <c r="X16" s="207"/>
      <c r="Y16" s="90"/>
    </row>
    <row r="17" spans="1:25" ht="22.65" customHeight="1" x14ac:dyDescent="0.15">
      <c r="A17" s="27"/>
      <c r="B17" s="278"/>
      <c r="C17" s="146" t="str">
        <f>IF(ISBLANK(初期設定!C11)=TRUE,"",初期設定!C11)</f>
        <v>水道代</v>
      </c>
      <c r="D17" s="100">
        <f>'1月'!$D16</f>
        <v>0</v>
      </c>
      <c r="E17" s="97">
        <f>'2月'!$D16</f>
        <v>0</v>
      </c>
      <c r="F17" s="97">
        <f>'3月'!$D16</f>
        <v>0</v>
      </c>
      <c r="G17" s="97">
        <f>'4月'!$D16</f>
        <v>0</v>
      </c>
      <c r="H17" s="97">
        <f>'5月'!$D16</f>
        <v>0</v>
      </c>
      <c r="I17" s="97">
        <f>'6月'!$D16</f>
        <v>0</v>
      </c>
      <c r="J17" s="97">
        <f>'7月'!$D16</f>
        <v>0</v>
      </c>
      <c r="K17" s="97">
        <f>'8月'!$D16</f>
        <v>0</v>
      </c>
      <c r="L17" s="97">
        <f>'9月'!$D16</f>
        <v>0</v>
      </c>
      <c r="M17" s="97">
        <f>'10月'!$D16</f>
        <v>0</v>
      </c>
      <c r="N17" s="97">
        <f>'11月'!$D16</f>
        <v>0</v>
      </c>
      <c r="O17" s="98">
        <f>'12月'!$D16</f>
        <v>0</v>
      </c>
      <c r="P17" s="201">
        <f t="shared" si="1"/>
        <v>0</v>
      </c>
      <c r="Q17" s="131">
        <f t="shared" si="2"/>
        <v>0</v>
      </c>
      <c r="R17" s="90"/>
      <c r="S17" s="99" t="str">
        <f>IF(ISBLANK(ボーナス等の臨時収支!C22)=TRUE,"",ボーナス等の臨時収支!C22)</f>
        <v/>
      </c>
      <c r="T17" s="100" t="str">
        <f>IF(ISBLANK(ボーナス等の臨時収支!E22)=TRUE,"",ボーナス等の臨時収支!E22)</f>
        <v/>
      </c>
      <c r="U17" s="101"/>
      <c r="V17" s="102"/>
      <c r="W17" s="90"/>
      <c r="X17" s="207"/>
      <c r="Y17" s="90"/>
    </row>
    <row r="18" spans="1:25" ht="22.65" customHeight="1" x14ac:dyDescent="0.15">
      <c r="A18" s="27"/>
      <c r="B18" s="278"/>
      <c r="C18" s="146" t="str">
        <f>IF(ISBLANK(初期設定!C12)=TRUE,"",初期設定!C12)</f>
        <v>ガス代</v>
      </c>
      <c r="D18" s="100">
        <f>'1月'!$D17</f>
        <v>0</v>
      </c>
      <c r="E18" s="97">
        <f>'2月'!$D17</f>
        <v>0</v>
      </c>
      <c r="F18" s="97">
        <f>'3月'!$D17</f>
        <v>0</v>
      </c>
      <c r="G18" s="97">
        <f>'4月'!$D17</f>
        <v>0</v>
      </c>
      <c r="H18" s="97">
        <f>'5月'!$D17</f>
        <v>0</v>
      </c>
      <c r="I18" s="97">
        <f>'6月'!$D17</f>
        <v>0</v>
      </c>
      <c r="J18" s="97">
        <f>'7月'!$D17</f>
        <v>0</v>
      </c>
      <c r="K18" s="97">
        <f>'8月'!$D17</f>
        <v>0</v>
      </c>
      <c r="L18" s="97">
        <f>'9月'!$D17</f>
        <v>0</v>
      </c>
      <c r="M18" s="97">
        <f>'10月'!$D17</f>
        <v>0</v>
      </c>
      <c r="N18" s="97">
        <f>'11月'!$D17</f>
        <v>0</v>
      </c>
      <c r="O18" s="98">
        <f>'12月'!$D17</f>
        <v>0</v>
      </c>
      <c r="P18" s="201">
        <f t="shared" si="1"/>
        <v>0</v>
      </c>
      <c r="Q18" s="131">
        <f t="shared" si="2"/>
        <v>0</v>
      </c>
      <c r="R18" s="90"/>
      <c r="S18" s="99" t="str">
        <f>IF(ISBLANK(ボーナス等の臨時収支!C23)=TRUE,"",ボーナス等の臨時収支!C23)</f>
        <v/>
      </c>
      <c r="T18" s="100" t="str">
        <f>IF(ISBLANK(ボーナス等の臨時収支!E23)=TRUE,"",ボーナス等の臨時収支!E23)</f>
        <v/>
      </c>
      <c r="U18" s="101"/>
      <c r="V18" s="102"/>
      <c r="W18" s="90"/>
      <c r="X18" s="207"/>
      <c r="Y18" s="90"/>
    </row>
    <row r="19" spans="1:25" ht="22.65" customHeight="1" x14ac:dyDescent="0.15">
      <c r="A19" s="27"/>
      <c r="B19" s="278"/>
      <c r="C19" s="146" t="str">
        <f>IF(ISBLANK(初期設定!C13)=TRUE,"",初期設定!C13)</f>
        <v>新聞(NHK・ケーブルTV等)</v>
      </c>
      <c r="D19" s="100">
        <f>'1月'!$D18</f>
        <v>0</v>
      </c>
      <c r="E19" s="97">
        <f>'2月'!$D18</f>
        <v>0</v>
      </c>
      <c r="F19" s="97">
        <f>'3月'!$D18</f>
        <v>0</v>
      </c>
      <c r="G19" s="97">
        <f>'4月'!$D18</f>
        <v>0</v>
      </c>
      <c r="H19" s="97">
        <f>'5月'!$D18</f>
        <v>0</v>
      </c>
      <c r="I19" s="97">
        <f>'6月'!$D18</f>
        <v>0</v>
      </c>
      <c r="J19" s="97">
        <f>'7月'!$D18</f>
        <v>0</v>
      </c>
      <c r="K19" s="97">
        <f>'8月'!$D18</f>
        <v>0</v>
      </c>
      <c r="L19" s="97">
        <f>'9月'!$D18</f>
        <v>0</v>
      </c>
      <c r="M19" s="97">
        <f>'10月'!$D18</f>
        <v>0</v>
      </c>
      <c r="N19" s="97">
        <f>'11月'!$D18</f>
        <v>0</v>
      </c>
      <c r="O19" s="98">
        <f>'12月'!$D18</f>
        <v>0</v>
      </c>
      <c r="P19" s="201">
        <f t="shared" si="1"/>
        <v>0</v>
      </c>
      <c r="Q19" s="131">
        <f t="shared" si="2"/>
        <v>0</v>
      </c>
      <c r="R19" s="90"/>
      <c r="S19" s="99" t="str">
        <f>IF(ISBLANK(ボーナス等の臨時収支!C24)=TRUE,"",ボーナス等の臨時収支!C24)</f>
        <v/>
      </c>
      <c r="T19" s="100" t="str">
        <f>IF(ISBLANK(ボーナス等の臨時収支!E24)=TRUE,"",ボーナス等の臨時収支!E24)</f>
        <v/>
      </c>
      <c r="U19" s="101"/>
      <c r="V19" s="102"/>
      <c r="W19" s="90"/>
      <c r="X19" s="207"/>
      <c r="Y19" s="90"/>
    </row>
    <row r="20" spans="1:25" ht="22.65" customHeight="1" x14ac:dyDescent="0.15">
      <c r="A20" s="27"/>
      <c r="B20" s="278"/>
      <c r="C20" s="146" t="str">
        <f>IF(ISBLANK(初期設定!C14)=TRUE,"",初期設定!C14)</f>
        <v>通信費（固定電話）</v>
      </c>
      <c r="D20" s="100">
        <f>'1月'!$D19</f>
        <v>0</v>
      </c>
      <c r="E20" s="97">
        <f>'2月'!$D19</f>
        <v>0</v>
      </c>
      <c r="F20" s="97">
        <f>'3月'!$D19</f>
        <v>0</v>
      </c>
      <c r="G20" s="97">
        <f>'4月'!$D19</f>
        <v>0</v>
      </c>
      <c r="H20" s="97">
        <f>'5月'!$D19</f>
        <v>0</v>
      </c>
      <c r="I20" s="97">
        <f>'6月'!$D19</f>
        <v>0</v>
      </c>
      <c r="J20" s="97">
        <f>'7月'!$D19</f>
        <v>0</v>
      </c>
      <c r="K20" s="97">
        <f>'8月'!$D19</f>
        <v>0</v>
      </c>
      <c r="L20" s="97">
        <f>'9月'!$D19</f>
        <v>0</v>
      </c>
      <c r="M20" s="97">
        <f>'10月'!$D19</f>
        <v>0</v>
      </c>
      <c r="N20" s="97">
        <f>'11月'!$D19</f>
        <v>0</v>
      </c>
      <c r="O20" s="98">
        <f>'12月'!$D19</f>
        <v>0</v>
      </c>
      <c r="P20" s="201">
        <f t="shared" si="1"/>
        <v>0</v>
      </c>
      <c r="Q20" s="131">
        <f t="shared" si="2"/>
        <v>0</v>
      </c>
      <c r="R20" s="90"/>
      <c r="S20" s="99" t="str">
        <f>IF(ISBLANK(ボーナス等の臨時収支!C25)=TRUE,"",ボーナス等の臨時収支!C25)</f>
        <v/>
      </c>
      <c r="T20" s="100" t="str">
        <f>IF(ISBLANK(ボーナス等の臨時収支!E25)=TRUE,"",ボーナス等の臨時収支!E25)</f>
        <v/>
      </c>
      <c r="U20" s="101"/>
      <c r="V20" s="102"/>
      <c r="W20" s="90"/>
      <c r="X20" s="207"/>
      <c r="Y20" s="90"/>
    </row>
    <row r="21" spans="1:25" ht="22.65" customHeight="1" x14ac:dyDescent="0.15">
      <c r="A21" s="27"/>
      <c r="B21" s="278"/>
      <c r="C21" s="146" t="str">
        <f>IF(ISBLANK(初期設定!C15)=TRUE,"",初期設定!C15)</f>
        <v>通信費（携帯）</v>
      </c>
      <c r="D21" s="100">
        <f>'1月'!$D20</f>
        <v>0</v>
      </c>
      <c r="E21" s="97">
        <f>'2月'!$D20</f>
        <v>0</v>
      </c>
      <c r="F21" s="97">
        <f>'3月'!$D20</f>
        <v>0</v>
      </c>
      <c r="G21" s="97">
        <f>'4月'!$D20</f>
        <v>0</v>
      </c>
      <c r="H21" s="97">
        <f>'5月'!$D20</f>
        <v>0</v>
      </c>
      <c r="I21" s="97">
        <f>'6月'!$D20</f>
        <v>0</v>
      </c>
      <c r="J21" s="97">
        <f>'7月'!$D20</f>
        <v>0</v>
      </c>
      <c r="K21" s="97">
        <f>'8月'!$D20</f>
        <v>0</v>
      </c>
      <c r="L21" s="97">
        <f>'9月'!$D20</f>
        <v>0</v>
      </c>
      <c r="M21" s="97">
        <f>'10月'!$D20</f>
        <v>0</v>
      </c>
      <c r="N21" s="97">
        <f>'11月'!$D20</f>
        <v>0</v>
      </c>
      <c r="O21" s="98">
        <f>'12月'!$D20</f>
        <v>0</v>
      </c>
      <c r="P21" s="201">
        <f t="shared" si="1"/>
        <v>0</v>
      </c>
      <c r="Q21" s="131">
        <f t="shared" si="2"/>
        <v>0</v>
      </c>
      <c r="R21" s="90"/>
      <c r="S21" s="99" t="str">
        <f>IF(ISBLANK(ボーナス等の臨時収支!C26)=TRUE,"",ボーナス等の臨時収支!C26)</f>
        <v/>
      </c>
      <c r="T21" s="100" t="str">
        <f>IF(ISBLANK(ボーナス等の臨時収支!E26)=TRUE,"",ボーナス等の臨時収支!E26)</f>
        <v/>
      </c>
      <c r="U21" s="101"/>
      <c r="V21" s="102"/>
      <c r="W21" s="90"/>
      <c r="X21" s="207"/>
      <c r="Y21" s="90"/>
    </row>
    <row r="22" spans="1:25" ht="22.65" customHeight="1" x14ac:dyDescent="0.15">
      <c r="A22" s="27"/>
      <c r="B22" s="278"/>
      <c r="C22" s="146" t="str">
        <f>IF(ISBLANK(初期設定!C16)=TRUE,"",初期設定!C16)</f>
        <v>通信費（ネット・他）</v>
      </c>
      <c r="D22" s="100">
        <f>'1月'!$D21</f>
        <v>0</v>
      </c>
      <c r="E22" s="97">
        <f>'2月'!$D21</f>
        <v>0</v>
      </c>
      <c r="F22" s="97">
        <f>'3月'!$D21</f>
        <v>0</v>
      </c>
      <c r="G22" s="97">
        <f>'4月'!$D21</f>
        <v>0</v>
      </c>
      <c r="H22" s="97">
        <f>'5月'!$D21</f>
        <v>0</v>
      </c>
      <c r="I22" s="97">
        <f>'6月'!$D21</f>
        <v>0</v>
      </c>
      <c r="J22" s="97">
        <f>'7月'!$D21</f>
        <v>0</v>
      </c>
      <c r="K22" s="97">
        <f>'8月'!$D21</f>
        <v>0</v>
      </c>
      <c r="L22" s="97">
        <f>'9月'!$D21</f>
        <v>0</v>
      </c>
      <c r="M22" s="97">
        <f>'10月'!$D21</f>
        <v>0</v>
      </c>
      <c r="N22" s="97">
        <f>'11月'!$D21</f>
        <v>0</v>
      </c>
      <c r="O22" s="98">
        <f>'12月'!$D21</f>
        <v>0</v>
      </c>
      <c r="P22" s="201">
        <f t="shared" si="1"/>
        <v>0</v>
      </c>
      <c r="Q22" s="131">
        <f t="shared" si="2"/>
        <v>0</v>
      </c>
      <c r="R22" s="90"/>
      <c r="S22" s="99" t="str">
        <f>IF(ISBLANK(ボーナス等の臨時収支!C27)=TRUE,"",ボーナス等の臨時収支!C27)</f>
        <v/>
      </c>
      <c r="T22" s="100" t="str">
        <f>IF(ISBLANK(ボーナス等の臨時収支!E27)=TRUE,"",ボーナス等の臨時収支!E27)</f>
        <v/>
      </c>
      <c r="U22" s="101"/>
      <c r="V22" s="102"/>
      <c r="W22" s="90"/>
      <c r="X22" s="207"/>
      <c r="Y22" s="90"/>
    </row>
    <row r="23" spans="1:25" ht="22.65" customHeight="1" x14ac:dyDescent="0.15">
      <c r="A23" s="27"/>
      <c r="B23" s="278"/>
      <c r="C23" s="146" t="str">
        <f>IF(ISBLANK(初期設定!C17)=TRUE,"",初期設定!C17)</f>
        <v>医療費</v>
      </c>
      <c r="D23" s="100">
        <f>'1月'!$D22</f>
        <v>0</v>
      </c>
      <c r="E23" s="97">
        <f>'2月'!$D22</f>
        <v>0</v>
      </c>
      <c r="F23" s="97">
        <f>'3月'!$D22</f>
        <v>0</v>
      </c>
      <c r="G23" s="97">
        <f>'4月'!$D22</f>
        <v>0</v>
      </c>
      <c r="H23" s="97">
        <f>'5月'!$D22</f>
        <v>0</v>
      </c>
      <c r="I23" s="97">
        <f>'6月'!$D22</f>
        <v>0</v>
      </c>
      <c r="J23" s="97">
        <f>'7月'!$D22</f>
        <v>0</v>
      </c>
      <c r="K23" s="97">
        <f>'8月'!$D22</f>
        <v>0</v>
      </c>
      <c r="L23" s="97">
        <f>'9月'!$D22</f>
        <v>0</v>
      </c>
      <c r="M23" s="97">
        <f>'10月'!$D22</f>
        <v>0</v>
      </c>
      <c r="N23" s="97">
        <f>'11月'!$D22</f>
        <v>0</v>
      </c>
      <c r="O23" s="98">
        <f>'12月'!$D22</f>
        <v>0</v>
      </c>
      <c r="P23" s="201">
        <f t="shared" si="1"/>
        <v>0</v>
      </c>
      <c r="Q23" s="131">
        <f t="shared" si="2"/>
        <v>0</v>
      </c>
      <c r="R23" s="90"/>
      <c r="S23" s="99" t="str">
        <f>IF(ISBLANK(ボーナス等の臨時収支!C28)=TRUE,"",ボーナス等の臨時収支!C28)</f>
        <v/>
      </c>
      <c r="T23" s="100" t="str">
        <f>IF(ISBLANK(ボーナス等の臨時収支!E28)=TRUE,"",ボーナス等の臨時収支!E28)</f>
        <v/>
      </c>
      <c r="U23" s="101"/>
      <c r="V23" s="102"/>
      <c r="W23" s="90"/>
      <c r="X23" s="207"/>
      <c r="Y23" s="90"/>
    </row>
    <row r="24" spans="1:25" ht="22.65" customHeight="1" x14ac:dyDescent="0.15">
      <c r="A24" s="27"/>
      <c r="B24" s="278"/>
      <c r="C24" s="146" t="str">
        <f>IF(ISBLANK(初期設定!C18)=TRUE,"",初期設定!C18)</f>
        <v>被服費</v>
      </c>
      <c r="D24" s="100">
        <f>'1月'!$D23</f>
        <v>0</v>
      </c>
      <c r="E24" s="97">
        <f>'2月'!$D23</f>
        <v>0</v>
      </c>
      <c r="F24" s="97">
        <f>'3月'!$D23</f>
        <v>0</v>
      </c>
      <c r="G24" s="97">
        <f>'4月'!$D23</f>
        <v>0</v>
      </c>
      <c r="H24" s="97">
        <f>'5月'!$D23</f>
        <v>0</v>
      </c>
      <c r="I24" s="97">
        <f>'6月'!$D23</f>
        <v>0</v>
      </c>
      <c r="J24" s="97">
        <f>'7月'!$D23</f>
        <v>0</v>
      </c>
      <c r="K24" s="97">
        <f>'8月'!$D23</f>
        <v>0</v>
      </c>
      <c r="L24" s="97">
        <f>'9月'!$D23</f>
        <v>0</v>
      </c>
      <c r="M24" s="97">
        <f>'10月'!$D23</f>
        <v>0</v>
      </c>
      <c r="N24" s="97">
        <f>'11月'!$D23</f>
        <v>0</v>
      </c>
      <c r="O24" s="98">
        <f>'12月'!$D23</f>
        <v>0</v>
      </c>
      <c r="P24" s="201">
        <f t="shared" si="1"/>
        <v>0</v>
      </c>
      <c r="Q24" s="131">
        <f t="shared" si="2"/>
        <v>0</v>
      </c>
      <c r="R24" s="90"/>
      <c r="S24" s="99" t="str">
        <f>IF(ISBLANK(ボーナス等の臨時収支!C29)=TRUE,"",ボーナス等の臨時収支!C29)</f>
        <v/>
      </c>
      <c r="T24" s="100" t="str">
        <f>IF(ISBLANK(ボーナス等の臨時収支!E29)=TRUE,"",ボーナス等の臨時収支!E29)</f>
        <v/>
      </c>
      <c r="U24" s="101"/>
      <c r="V24" s="102"/>
      <c r="W24" s="90"/>
      <c r="X24" s="207"/>
      <c r="Y24" s="90"/>
    </row>
    <row r="25" spans="1:25" ht="22.65" customHeight="1" x14ac:dyDescent="0.15">
      <c r="A25" s="27"/>
      <c r="B25" s="278"/>
      <c r="C25" s="146" t="str">
        <f>IF(ISBLANK(初期設定!C19)=TRUE,"",初期設定!C19)</f>
        <v>美容理容費</v>
      </c>
      <c r="D25" s="100">
        <f>'1月'!$D24</f>
        <v>0</v>
      </c>
      <c r="E25" s="97">
        <f>'2月'!$D24</f>
        <v>0</v>
      </c>
      <c r="F25" s="97">
        <f>'3月'!$D24</f>
        <v>0</v>
      </c>
      <c r="G25" s="97">
        <f>'4月'!$D24</f>
        <v>0</v>
      </c>
      <c r="H25" s="97">
        <f>'5月'!$D24</f>
        <v>0</v>
      </c>
      <c r="I25" s="97">
        <f>'6月'!$D24</f>
        <v>0</v>
      </c>
      <c r="J25" s="97">
        <f>'7月'!$D24</f>
        <v>0</v>
      </c>
      <c r="K25" s="97">
        <f>'8月'!$D24</f>
        <v>0</v>
      </c>
      <c r="L25" s="97">
        <f>'9月'!$D24</f>
        <v>0</v>
      </c>
      <c r="M25" s="97">
        <f>'10月'!$D24</f>
        <v>0</v>
      </c>
      <c r="N25" s="97">
        <f>'11月'!$D24</f>
        <v>0</v>
      </c>
      <c r="O25" s="98">
        <f>'12月'!$D24</f>
        <v>0</v>
      </c>
      <c r="P25" s="201">
        <f t="shared" si="1"/>
        <v>0</v>
      </c>
      <c r="Q25" s="131">
        <f t="shared" si="2"/>
        <v>0</v>
      </c>
      <c r="R25" s="90"/>
      <c r="S25" s="99" t="str">
        <f>IF(ISBLANK(ボーナス等の臨時収支!C30)=TRUE,"",ボーナス等の臨時収支!C30)</f>
        <v/>
      </c>
      <c r="T25" s="100" t="str">
        <f>IF(ISBLANK(ボーナス等の臨時収支!E30)=TRUE,"",ボーナス等の臨時収支!E30)</f>
        <v/>
      </c>
      <c r="U25" s="101"/>
      <c r="V25" s="102"/>
      <c r="W25" s="90"/>
      <c r="X25" s="207"/>
      <c r="Y25" s="90"/>
    </row>
    <row r="26" spans="1:25" ht="22.65" customHeight="1" x14ac:dyDescent="0.15">
      <c r="A26" s="27"/>
      <c r="B26" s="278"/>
      <c r="C26" s="146" t="str">
        <f>IF(ISBLANK(初期設定!C20)=TRUE,"",初期設定!C20)</f>
        <v>日用品・雑貨費</v>
      </c>
      <c r="D26" s="100">
        <f>'1月'!$D25</f>
        <v>0</v>
      </c>
      <c r="E26" s="97">
        <f>'2月'!$D25</f>
        <v>0</v>
      </c>
      <c r="F26" s="97">
        <f>'3月'!$D25</f>
        <v>0</v>
      </c>
      <c r="G26" s="97">
        <f>'4月'!$D25</f>
        <v>0</v>
      </c>
      <c r="H26" s="97">
        <f>'5月'!$D25</f>
        <v>0</v>
      </c>
      <c r="I26" s="97">
        <f>'6月'!$D25</f>
        <v>0</v>
      </c>
      <c r="J26" s="97">
        <f>'7月'!$D25</f>
        <v>0</v>
      </c>
      <c r="K26" s="97">
        <f>'8月'!$D25</f>
        <v>0</v>
      </c>
      <c r="L26" s="97">
        <f>'9月'!$D25</f>
        <v>0</v>
      </c>
      <c r="M26" s="97">
        <f>'10月'!$D25</f>
        <v>0</v>
      </c>
      <c r="N26" s="97">
        <f>'11月'!$D25</f>
        <v>0</v>
      </c>
      <c r="O26" s="98">
        <f>'12月'!$D25</f>
        <v>0</v>
      </c>
      <c r="P26" s="201">
        <f t="shared" si="1"/>
        <v>0</v>
      </c>
      <c r="Q26" s="131">
        <f t="shared" si="2"/>
        <v>0</v>
      </c>
      <c r="R26" s="90"/>
      <c r="S26" s="99" t="str">
        <f>IF(ISBLANK(ボーナス等の臨時収支!C31)=TRUE,"",ボーナス等の臨時収支!C31)</f>
        <v/>
      </c>
      <c r="T26" s="100" t="str">
        <f>IF(ISBLANK(ボーナス等の臨時収支!E31)=TRUE,"",ボーナス等の臨時収支!E31)</f>
        <v/>
      </c>
      <c r="U26" s="101"/>
      <c r="V26" s="102"/>
      <c r="W26" s="90"/>
      <c r="X26" s="207"/>
      <c r="Y26" s="90"/>
    </row>
    <row r="27" spans="1:25" ht="22.65" customHeight="1" x14ac:dyDescent="0.15">
      <c r="A27" s="27"/>
      <c r="B27" s="278"/>
      <c r="C27" s="146" t="str">
        <f>IF(ISBLANK(初期設定!C21)=TRUE,"",初期設定!C21)</f>
        <v>レジャー費</v>
      </c>
      <c r="D27" s="100">
        <f>'1月'!$D26</f>
        <v>0</v>
      </c>
      <c r="E27" s="97">
        <f>'2月'!$D26</f>
        <v>0</v>
      </c>
      <c r="F27" s="97">
        <f>'3月'!$D26</f>
        <v>0</v>
      </c>
      <c r="G27" s="97">
        <f>'4月'!$D26</f>
        <v>0</v>
      </c>
      <c r="H27" s="97">
        <f>'5月'!$D26</f>
        <v>0</v>
      </c>
      <c r="I27" s="97">
        <f>'6月'!$D26</f>
        <v>0</v>
      </c>
      <c r="J27" s="97">
        <f>'7月'!$D26</f>
        <v>0</v>
      </c>
      <c r="K27" s="97">
        <f>'8月'!$D26</f>
        <v>0</v>
      </c>
      <c r="L27" s="97">
        <f>'9月'!$D26</f>
        <v>0</v>
      </c>
      <c r="M27" s="97">
        <f>'10月'!$D26</f>
        <v>0</v>
      </c>
      <c r="N27" s="97">
        <f>'11月'!$D26</f>
        <v>0</v>
      </c>
      <c r="O27" s="98">
        <f>'12月'!$D26</f>
        <v>0</v>
      </c>
      <c r="P27" s="201">
        <f t="shared" si="1"/>
        <v>0</v>
      </c>
      <c r="Q27" s="131">
        <f t="shared" si="2"/>
        <v>0</v>
      </c>
      <c r="R27" s="90"/>
      <c r="S27" s="99" t="str">
        <f>IF(ISBLANK(ボーナス等の臨時収支!C32)=TRUE,"",ボーナス等の臨時収支!C32)</f>
        <v/>
      </c>
      <c r="T27" s="100" t="str">
        <f>IF(ISBLANK(ボーナス等の臨時収支!E32)=TRUE,"",ボーナス等の臨時収支!E32)</f>
        <v/>
      </c>
      <c r="U27" s="101"/>
      <c r="V27" s="102"/>
      <c r="W27" s="90"/>
      <c r="X27" s="207"/>
      <c r="Y27" s="90"/>
    </row>
    <row r="28" spans="1:25" ht="22.65" customHeight="1" x14ac:dyDescent="0.15">
      <c r="A28" s="27"/>
      <c r="B28" s="278"/>
      <c r="C28" s="146" t="str">
        <f>IF(ISBLANK(初期設定!C22)=TRUE,"",初期設定!C22)</f>
        <v>教養娯楽費</v>
      </c>
      <c r="D28" s="100">
        <f>'1月'!$D27</f>
        <v>0</v>
      </c>
      <c r="E28" s="97">
        <f>'2月'!$D27</f>
        <v>0</v>
      </c>
      <c r="F28" s="97">
        <f>'3月'!$D27</f>
        <v>0</v>
      </c>
      <c r="G28" s="97">
        <f>'4月'!$D27</f>
        <v>0</v>
      </c>
      <c r="H28" s="97">
        <f>'5月'!$D27</f>
        <v>0</v>
      </c>
      <c r="I28" s="97">
        <f>'6月'!$D27</f>
        <v>0</v>
      </c>
      <c r="J28" s="97">
        <f>'7月'!$D27</f>
        <v>0</v>
      </c>
      <c r="K28" s="97">
        <f>'8月'!$D27</f>
        <v>0</v>
      </c>
      <c r="L28" s="97">
        <f>'9月'!$D27</f>
        <v>0</v>
      </c>
      <c r="M28" s="97">
        <f>'10月'!$D27</f>
        <v>0</v>
      </c>
      <c r="N28" s="97">
        <f>'11月'!$D27</f>
        <v>0</v>
      </c>
      <c r="O28" s="98">
        <f>'12月'!$D27</f>
        <v>0</v>
      </c>
      <c r="P28" s="201">
        <f t="shared" si="1"/>
        <v>0</v>
      </c>
      <c r="Q28" s="131">
        <f t="shared" si="2"/>
        <v>0</v>
      </c>
      <c r="R28" s="90"/>
      <c r="S28" s="99" t="str">
        <f>IF(ISBLANK(ボーナス等の臨時収支!C33)=TRUE,"",ボーナス等の臨時収支!C33)</f>
        <v/>
      </c>
      <c r="T28" s="100" t="str">
        <f>IF(ISBLANK(ボーナス等の臨時収支!E33)=TRUE,"",ボーナス等の臨時収支!E33)</f>
        <v/>
      </c>
      <c r="U28" s="101"/>
      <c r="V28" s="102"/>
      <c r="W28" s="90"/>
      <c r="X28" s="207"/>
      <c r="Y28" s="90"/>
    </row>
    <row r="29" spans="1:25" ht="22.65" customHeight="1" x14ac:dyDescent="0.15">
      <c r="A29" s="27"/>
      <c r="B29" s="278"/>
      <c r="C29" s="146" t="str">
        <f>IF(ISBLANK(初期設定!C23)=TRUE,"",初期設定!C23)</f>
        <v>交際費（お中元等含）</v>
      </c>
      <c r="D29" s="100">
        <f>'1月'!$D28</f>
        <v>0</v>
      </c>
      <c r="E29" s="97">
        <f>'2月'!$D28</f>
        <v>0</v>
      </c>
      <c r="F29" s="97">
        <f>'3月'!$D28</f>
        <v>0</v>
      </c>
      <c r="G29" s="97">
        <f>'4月'!$D28</f>
        <v>0</v>
      </c>
      <c r="H29" s="97">
        <f>'5月'!$D28</f>
        <v>0</v>
      </c>
      <c r="I29" s="97">
        <f>'6月'!$D28</f>
        <v>0</v>
      </c>
      <c r="J29" s="97">
        <f>'7月'!$D28</f>
        <v>0</v>
      </c>
      <c r="K29" s="97">
        <f>'8月'!$D28</f>
        <v>0</v>
      </c>
      <c r="L29" s="97">
        <f>'9月'!$D28</f>
        <v>0</v>
      </c>
      <c r="M29" s="97">
        <f>'10月'!$D28</f>
        <v>0</v>
      </c>
      <c r="N29" s="97">
        <f>'11月'!$D28</f>
        <v>0</v>
      </c>
      <c r="O29" s="98">
        <f>'12月'!$D28</f>
        <v>0</v>
      </c>
      <c r="P29" s="201">
        <f t="shared" si="1"/>
        <v>0</v>
      </c>
      <c r="Q29" s="131">
        <f t="shared" si="2"/>
        <v>0</v>
      </c>
      <c r="R29" s="90"/>
      <c r="S29" s="99" t="str">
        <f>IF(ISBLANK(ボーナス等の臨時収支!C34)=TRUE,"",ボーナス等の臨時収支!C34)</f>
        <v/>
      </c>
      <c r="T29" s="100" t="str">
        <f>IF(ISBLANK(ボーナス等の臨時収支!E34)=TRUE,"",ボーナス等の臨時収支!E34)</f>
        <v/>
      </c>
      <c r="U29" s="101"/>
      <c r="V29" s="102"/>
      <c r="W29" s="90"/>
      <c r="X29" s="207"/>
      <c r="Y29" s="90"/>
    </row>
    <row r="30" spans="1:25" ht="22.65" customHeight="1" x14ac:dyDescent="0.15">
      <c r="A30" s="27"/>
      <c r="B30" s="278"/>
      <c r="C30" s="146" t="str">
        <f>IF(ISBLANK(初期設定!C24)=TRUE,"",初期設定!C24)</f>
        <v>夫こづかい</v>
      </c>
      <c r="D30" s="100">
        <f>'1月'!$D29</f>
        <v>0</v>
      </c>
      <c r="E30" s="97">
        <f>'2月'!$D29</f>
        <v>0</v>
      </c>
      <c r="F30" s="97">
        <f>'3月'!$D29</f>
        <v>0</v>
      </c>
      <c r="G30" s="97">
        <f>'4月'!$D29</f>
        <v>0</v>
      </c>
      <c r="H30" s="97">
        <f>'5月'!$D29</f>
        <v>0</v>
      </c>
      <c r="I30" s="97">
        <f>'6月'!$D29</f>
        <v>0</v>
      </c>
      <c r="J30" s="97">
        <f>'7月'!$D29</f>
        <v>0</v>
      </c>
      <c r="K30" s="97">
        <f>'8月'!$D29</f>
        <v>0</v>
      </c>
      <c r="L30" s="97">
        <f>'9月'!$D29</f>
        <v>0</v>
      </c>
      <c r="M30" s="97">
        <f>'10月'!$D29</f>
        <v>0</v>
      </c>
      <c r="N30" s="97">
        <f>'11月'!$D29</f>
        <v>0</v>
      </c>
      <c r="O30" s="98">
        <f>'12月'!$D29</f>
        <v>0</v>
      </c>
      <c r="P30" s="201">
        <f t="shared" si="1"/>
        <v>0</v>
      </c>
      <c r="Q30" s="131">
        <f t="shared" si="2"/>
        <v>0</v>
      </c>
      <c r="R30" s="90"/>
      <c r="S30" s="99" t="str">
        <f>IF(ISBLANK(ボーナス等の臨時収支!C35)=TRUE,"",ボーナス等の臨時収支!C35)</f>
        <v/>
      </c>
      <c r="T30" s="100" t="str">
        <f>IF(ISBLANK(ボーナス等の臨時収支!E35)=TRUE,"",ボーナス等の臨時収支!E35)</f>
        <v/>
      </c>
      <c r="U30" s="101"/>
      <c r="V30" s="102"/>
      <c r="W30" s="90"/>
      <c r="X30" s="207"/>
      <c r="Y30" s="90"/>
    </row>
    <row r="31" spans="1:25" ht="22.65" customHeight="1" x14ac:dyDescent="0.15">
      <c r="A31" s="27"/>
      <c r="B31" s="278"/>
      <c r="C31" s="146" t="str">
        <f>IF(ISBLANK(初期設定!C25)=TRUE,"",初期設定!C25)</f>
        <v>妻こづかい</v>
      </c>
      <c r="D31" s="100">
        <f>'1月'!$D30</f>
        <v>0</v>
      </c>
      <c r="E31" s="97">
        <f>'2月'!$D30</f>
        <v>0</v>
      </c>
      <c r="F31" s="97">
        <f>'3月'!$D30</f>
        <v>0</v>
      </c>
      <c r="G31" s="97">
        <f>'4月'!$D30</f>
        <v>0</v>
      </c>
      <c r="H31" s="97">
        <f>'5月'!$D30</f>
        <v>0</v>
      </c>
      <c r="I31" s="97">
        <f>'6月'!$D30</f>
        <v>0</v>
      </c>
      <c r="J31" s="97">
        <f>'7月'!$D30</f>
        <v>0</v>
      </c>
      <c r="K31" s="97">
        <f>'8月'!$D30</f>
        <v>0</v>
      </c>
      <c r="L31" s="97">
        <f>'9月'!$D30</f>
        <v>0</v>
      </c>
      <c r="M31" s="97">
        <f>'10月'!$D30</f>
        <v>0</v>
      </c>
      <c r="N31" s="97">
        <f>'11月'!$D30</f>
        <v>0</v>
      </c>
      <c r="O31" s="98">
        <f>'12月'!$D30</f>
        <v>0</v>
      </c>
      <c r="P31" s="201">
        <f t="shared" si="1"/>
        <v>0</v>
      </c>
      <c r="Q31" s="131">
        <f t="shared" si="2"/>
        <v>0</v>
      </c>
      <c r="R31" s="90"/>
      <c r="S31" s="99" t="str">
        <f>IF(ISBLANK(ボーナス等の臨時収支!C36)=TRUE,"",ボーナス等の臨時収支!C36)</f>
        <v/>
      </c>
      <c r="T31" s="100" t="str">
        <f>IF(ISBLANK(ボーナス等の臨時収支!E36)=TRUE,"",ボーナス等の臨時収支!E36)</f>
        <v/>
      </c>
      <c r="U31" s="101"/>
      <c r="V31" s="102"/>
      <c r="W31" s="90"/>
      <c r="X31" s="207"/>
      <c r="Y31" s="90"/>
    </row>
    <row r="32" spans="1:25" ht="22.65" customHeight="1" x14ac:dyDescent="0.15">
      <c r="A32" s="27"/>
      <c r="B32" s="278"/>
      <c r="C32" s="146" t="str">
        <f>IF(ISBLANK(初期設定!C26)=TRUE,"",初期設定!C26)</f>
        <v>（予備1）</v>
      </c>
      <c r="D32" s="100">
        <f>'1月'!$D31</f>
        <v>0</v>
      </c>
      <c r="E32" s="97">
        <f>'2月'!$D31</f>
        <v>0</v>
      </c>
      <c r="F32" s="97">
        <f>'3月'!$D31</f>
        <v>0</v>
      </c>
      <c r="G32" s="97">
        <f>'4月'!$D31</f>
        <v>0</v>
      </c>
      <c r="H32" s="97">
        <f>'5月'!$D31</f>
        <v>0</v>
      </c>
      <c r="I32" s="97">
        <f>'6月'!$D31</f>
        <v>0</v>
      </c>
      <c r="J32" s="97">
        <f>'7月'!$D31</f>
        <v>0</v>
      </c>
      <c r="K32" s="97">
        <f>'8月'!$D31</f>
        <v>0</v>
      </c>
      <c r="L32" s="97">
        <f>'9月'!$D31</f>
        <v>0</v>
      </c>
      <c r="M32" s="97">
        <f>'10月'!$D31</f>
        <v>0</v>
      </c>
      <c r="N32" s="97">
        <f>'11月'!$D31</f>
        <v>0</v>
      </c>
      <c r="O32" s="98">
        <f>'12月'!$D31</f>
        <v>0</v>
      </c>
      <c r="P32" s="201">
        <f t="shared" si="1"/>
        <v>0</v>
      </c>
      <c r="Q32" s="131">
        <f t="shared" si="2"/>
        <v>0</v>
      </c>
      <c r="R32" s="90"/>
      <c r="S32" s="99" t="str">
        <f>IF(ISBLANK(ボーナス等の臨時収支!C37)=TRUE,"",ボーナス等の臨時収支!C37)</f>
        <v/>
      </c>
      <c r="T32" s="100" t="str">
        <f>IF(ISBLANK(ボーナス等の臨時収支!E37)=TRUE,"",ボーナス等の臨時収支!E37)</f>
        <v/>
      </c>
      <c r="U32" s="101"/>
      <c r="V32" s="102"/>
      <c r="W32" s="90"/>
      <c r="X32" s="207"/>
      <c r="Y32" s="90"/>
    </row>
    <row r="33" spans="1:25" ht="22.65" customHeight="1" x14ac:dyDescent="0.15">
      <c r="A33" s="27"/>
      <c r="B33" s="278"/>
      <c r="C33" s="169" t="str">
        <f>IF(ISBLANK(初期設定!C27)=TRUE,"",初期設定!C27)</f>
        <v>（予備2）</v>
      </c>
      <c r="D33" s="178">
        <f>'1月'!$D32</f>
        <v>0</v>
      </c>
      <c r="E33" s="170">
        <f>'2月'!$D32</f>
        <v>0</v>
      </c>
      <c r="F33" s="170">
        <f>'3月'!$D32</f>
        <v>0</v>
      </c>
      <c r="G33" s="170">
        <f>'4月'!$D32</f>
        <v>0</v>
      </c>
      <c r="H33" s="170">
        <f>'5月'!$D32</f>
        <v>0</v>
      </c>
      <c r="I33" s="170">
        <f>'6月'!$D32</f>
        <v>0</v>
      </c>
      <c r="J33" s="170">
        <f>'7月'!$D32</f>
        <v>0</v>
      </c>
      <c r="K33" s="170">
        <f>'8月'!$D32</f>
        <v>0</v>
      </c>
      <c r="L33" s="170">
        <f>'9月'!$D32</f>
        <v>0</v>
      </c>
      <c r="M33" s="170">
        <f>'10月'!$D32</f>
        <v>0</v>
      </c>
      <c r="N33" s="170">
        <f>'11月'!$D32</f>
        <v>0</v>
      </c>
      <c r="O33" s="171">
        <f>'12月'!$D32</f>
        <v>0</v>
      </c>
      <c r="P33" s="202">
        <f t="shared" si="1"/>
        <v>0</v>
      </c>
      <c r="Q33" s="131">
        <f t="shared" si="2"/>
        <v>0</v>
      </c>
      <c r="R33" s="90"/>
      <c r="S33" s="99" t="str">
        <f>IF(ISBLANK(ボーナス等の臨時収支!C38)=TRUE,"",ボーナス等の臨時収支!C38)</f>
        <v/>
      </c>
      <c r="T33" s="100" t="str">
        <f>IF(ISBLANK(ボーナス等の臨時収支!E38)=TRUE,"",ボーナス等の臨時収支!E38)</f>
        <v/>
      </c>
      <c r="U33" s="101"/>
      <c r="V33" s="102"/>
      <c r="W33" s="90"/>
      <c r="X33" s="207"/>
      <c r="Y33" s="90"/>
    </row>
    <row r="34" spans="1:25" ht="22.65" customHeight="1" x14ac:dyDescent="0.15">
      <c r="A34" s="27"/>
      <c r="B34" s="278"/>
      <c r="C34" s="172" t="str">
        <f>IF(ISBLANK(初期設定!C28)=TRUE,"",初期設定!C28)</f>
        <v>家賃・駐車場代</v>
      </c>
      <c r="D34" s="179">
        <f>'1月'!$D34</f>
        <v>0</v>
      </c>
      <c r="E34" s="179">
        <f>'2月'!$D34</f>
        <v>0</v>
      </c>
      <c r="F34" s="179">
        <f>'3月'!$D34</f>
        <v>0</v>
      </c>
      <c r="G34" s="179">
        <f>'4月'!$D34</f>
        <v>0</v>
      </c>
      <c r="H34" s="179">
        <f>'5月'!$D34</f>
        <v>0</v>
      </c>
      <c r="I34" s="179">
        <f>'6月'!$D34</f>
        <v>0</v>
      </c>
      <c r="J34" s="179">
        <f>'7月'!$D34</f>
        <v>0</v>
      </c>
      <c r="K34" s="179">
        <f>'8月'!$D34</f>
        <v>0</v>
      </c>
      <c r="L34" s="179">
        <f>'9月'!$D34</f>
        <v>0</v>
      </c>
      <c r="M34" s="179">
        <f>'10月'!$D34</f>
        <v>0</v>
      </c>
      <c r="N34" s="179">
        <f>'11月'!$D34</f>
        <v>0</v>
      </c>
      <c r="O34" s="173">
        <f>'12月'!$D34</f>
        <v>0</v>
      </c>
      <c r="P34" s="203">
        <f t="shared" si="1"/>
        <v>0</v>
      </c>
      <c r="Q34" s="131">
        <f t="shared" si="2"/>
        <v>0</v>
      </c>
      <c r="R34" s="90"/>
      <c r="S34" s="109"/>
      <c r="T34" s="110"/>
      <c r="U34" s="110"/>
      <c r="V34" s="111"/>
      <c r="W34" s="90"/>
      <c r="X34" s="208"/>
      <c r="Y34" s="90"/>
    </row>
    <row r="35" spans="1:25" ht="22.65" customHeight="1" x14ac:dyDescent="0.15">
      <c r="A35" s="27"/>
      <c r="B35" s="278"/>
      <c r="C35" s="145" t="str">
        <f>IF(ISBLANK(初期設定!C29)=TRUE,"",初期設定!C29)</f>
        <v>住宅ローン</v>
      </c>
      <c r="D35" s="100">
        <f>'1月'!$D35</f>
        <v>0</v>
      </c>
      <c r="E35" s="100">
        <f>'2月'!$D35</f>
        <v>0</v>
      </c>
      <c r="F35" s="100">
        <f>'3月'!$D35</f>
        <v>0</v>
      </c>
      <c r="G35" s="100">
        <f>'4月'!$D35</f>
        <v>0</v>
      </c>
      <c r="H35" s="100">
        <f>'5月'!$D35</f>
        <v>0</v>
      </c>
      <c r="I35" s="100">
        <f>'6月'!$D35</f>
        <v>0</v>
      </c>
      <c r="J35" s="100">
        <f>'7月'!$D35</f>
        <v>0</v>
      </c>
      <c r="K35" s="100">
        <f>'8月'!$D35</f>
        <v>0</v>
      </c>
      <c r="L35" s="100">
        <f>'9月'!$D35</f>
        <v>0</v>
      </c>
      <c r="M35" s="100">
        <f>'10月'!$D35</f>
        <v>0</v>
      </c>
      <c r="N35" s="100">
        <f>'11月'!$D35</f>
        <v>0</v>
      </c>
      <c r="O35" s="98">
        <f>'12月'!$D35</f>
        <v>0</v>
      </c>
      <c r="P35" s="201">
        <f t="shared" si="1"/>
        <v>0</v>
      </c>
      <c r="Q35" s="131">
        <f t="shared" si="2"/>
        <v>0</v>
      </c>
      <c r="R35" s="90"/>
      <c r="S35" s="109"/>
      <c r="T35" s="110"/>
      <c r="U35" s="110"/>
      <c r="V35" s="111"/>
      <c r="W35" s="90"/>
      <c r="X35" s="208"/>
      <c r="Y35" s="90"/>
    </row>
    <row r="36" spans="1:25" ht="22.65" customHeight="1" x14ac:dyDescent="0.15">
      <c r="A36" s="27"/>
      <c r="B36" s="278"/>
      <c r="C36" s="174" t="str">
        <f>IF(ISBLANK(初期設定!C30)=TRUE,"",初期設定!C30)</f>
        <v>管理費修繕費</v>
      </c>
      <c r="D36" s="180">
        <f>'1月'!$D36</f>
        <v>0</v>
      </c>
      <c r="E36" s="180">
        <f>'2月'!$D36</f>
        <v>0</v>
      </c>
      <c r="F36" s="180">
        <f>'3月'!$D36</f>
        <v>0</v>
      </c>
      <c r="G36" s="180">
        <f>'4月'!$D36</f>
        <v>0</v>
      </c>
      <c r="H36" s="180">
        <f>'5月'!$D36</f>
        <v>0</v>
      </c>
      <c r="I36" s="180">
        <f>'6月'!$D36</f>
        <v>0</v>
      </c>
      <c r="J36" s="180">
        <f>'7月'!$D36</f>
        <v>0</v>
      </c>
      <c r="K36" s="180">
        <f>'8月'!$D36</f>
        <v>0</v>
      </c>
      <c r="L36" s="180">
        <f>'9月'!$D36</f>
        <v>0</v>
      </c>
      <c r="M36" s="180">
        <f>'10月'!$D36</f>
        <v>0</v>
      </c>
      <c r="N36" s="180">
        <f>'11月'!$D36</f>
        <v>0</v>
      </c>
      <c r="O36" s="175">
        <f>'12月'!$D36</f>
        <v>0</v>
      </c>
      <c r="P36" s="204">
        <f t="shared" si="1"/>
        <v>0</v>
      </c>
      <c r="Q36" s="131">
        <f t="shared" si="2"/>
        <v>0</v>
      </c>
      <c r="R36" s="90"/>
      <c r="S36" s="109"/>
      <c r="T36" s="110"/>
      <c r="U36" s="110"/>
      <c r="V36" s="111"/>
      <c r="W36" s="90"/>
      <c r="X36" s="208"/>
      <c r="Y36" s="90"/>
    </row>
    <row r="37" spans="1:25" ht="22.65" customHeight="1" x14ac:dyDescent="0.15">
      <c r="A37" s="27"/>
      <c r="B37" s="278"/>
      <c r="C37" s="166" t="str">
        <f>IF(ISBLANK(初期設定!C31)=TRUE,"",初期設定!C31)</f>
        <v>ガソリン代</v>
      </c>
      <c r="D37" s="96">
        <f>'1月'!$D37</f>
        <v>0</v>
      </c>
      <c r="E37" s="179">
        <f>'2月'!$D37</f>
        <v>0</v>
      </c>
      <c r="F37" s="179">
        <f>'3月'!$D37</f>
        <v>0</v>
      </c>
      <c r="G37" s="179">
        <f>'4月'!$D37</f>
        <v>0</v>
      </c>
      <c r="H37" s="179">
        <f>'5月'!$D37</f>
        <v>0</v>
      </c>
      <c r="I37" s="179">
        <f>'6月'!$D37</f>
        <v>0</v>
      </c>
      <c r="J37" s="179">
        <f>'7月'!$D37</f>
        <v>0</v>
      </c>
      <c r="K37" s="179">
        <f>'8月'!$D37</f>
        <v>0</v>
      </c>
      <c r="L37" s="179">
        <f>'9月'!$D37</f>
        <v>0</v>
      </c>
      <c r="M37" s="179">
        <f>'10月'!$D37</f>
        <v>0</v>
      </c>
      <c r="N37" s="179">
        <f>'11月'!$D37</f>
        <v>0</v>
      </c>
      <c r="O37" s="173">
        <f>'12月'!$D37</f>
        <v>0</v>
      </c>
      <c r="P37" s="199">
        <f t="shared" si="1"/>
        <v>0</v>
      </c>
      <c r="Q37" s="131">
        <f t="shared" si="2"/>
        <v>0</v>
      </c>
      <c r="R37" s="90"/>
      <c r="S37" s="109"/>
      <c r="T37" s="110"/>
      <c r="U37" s="110"/>
      <c r="V37" s="111"/>
      <c r="W37" s="90"/>
      <c r="X37" s="208"/>
      <c r="Y37" s="90"/>
    </row>
    <row r="38" spans="1:25" ht="22.65" customHeight="1" x14ac:dyDescent="0.15">
      <c r="A38" s="27"/>
      <c r="B38" s="278"/>
      <c r="C38" s="165" t="str">
        <f>IF(ISBLANK(初期設定!C32)=TRUE,"",初期設定!C32)</f>
        <v>駐車場代</v>
      </c>
      <c r="D38" s="100">
        <f>'1月'!$D38</f>
        <v>0</v>
      </c>
      <c r="E38" s="100">
        <f>'2月'!$D38</f>
        <v>0</v>
      </c>
      <c r="F38" s="100">
        <f>'3月'!$D38</f>
        <v>0</v>
      </c>
      <c r="G38" s="100">
        <f>'4月'!$D38</f>
        <v>0</v>
      </c>
      <c r="H38" s="100">
        <f>'5月'!$D38</f>
        <v>0</v>
      </c>
      <c r="I38" s="100">
        <f>'6月'!$D38</f>
        <v>0</v>
      </c>
      <c r="J38" s="100">
        <f>'7月'!$D38</f>
        <v>0</v>
      </c>
      <c r="K38" s="100">
        <f>'8月'!$D38</f>
        <v>0</v>
      </c>
      <c r="L38" s="100">
        <f>'9月'!$D38</f>
        <v>0</v>
      </c>
      <c r="M38" s="100">
        <f>'10月'!$D38</f>
        <v>0</v>
      </c>
      <c r="N38" s="100">
        <f>'11月'!$D38</f>
        <v>0</v>
      </c>
      <c r="O38" s="98">
        <f>'12月'!$D38</f>
        <v>0</v>
      </c>
      <c r="P38" s="201">
        <f t="shared" si="1"/>
        <v>0</v>
      </c>
      <c r="Q38" s="131">
        <f t="shared" si="2"/>
        <v>0</v>
      </c>
      <c r="R38" s="90"/>
      <c r="S38" s="109"/>
      <c r="T38" s="110"/>
      <c r="U38" s="110"/>
      <c r="V38" s="111"/>
      <c r="W38" s="90"/>
      <c r="X38" s="208"/>
      <c r="Y38" s="90"/>
    </row>
    <row r="39" spans="1:25" ht="22.65" customHeight="1" x14ac:dyDescent="0.15">
      <c r="A39" s="27"/>
      <c r="B39" s="278"/>
      <c r="C39" s="176" t="str">
        <f>IF(ISBLANK(初期設定!C33)=TRUE,"",初期設定!C33)</f>
        <v>車保険代・車検代</v>
      </c>
      <c r="D39" s="178">
        <f>'1月'!$D39</f>
        <v>0</v>
      </c>
      <c r="E39" s="180">
        <f>'2月'!$D39</f>
        <v>0</v>
      </c>
      <c r="F39" s="180">
        <f>'3月'!$D39</f>
        <v>0</v>
      </c>
      <c r="G39" s="180">
        <f>'4月'!$D39</f>
        <v>0</v>
      </c>
      <c r="H39" s="180">
        <f>'5月'!$D39</f>
        <v>0</v>
      </c>
      <c r="I39" s="180">
        <f>'6月'!$D39</f>
        <v>0</v>
      </c>
      <c r="J39" s="180">
        <f>'7月'!$D39</f>
        <v>0</v>
      </c>
      <c r="K39" s="180">
        <f>'8月'!$D39</f>
        <v>0</v>
      </c>
      <c r="L39" s="180">
        <f>'9月'!$D39</f>
        <v>0</v>
      </c>
      <c r="M39" s="180">
        <f>'10月'!$D39</f>
        <v>0</v>
      </c>
      <c r="N39" s="180">
        <f>'11月'!$D39</f>
        <v>0</v>
      </c>
      <c r="O39" s="175">
        <f>'12月'!$D39</f>
        <v>0</v>
      </c>
      <c r="P39" s="202">
        <f t="shared" si="1"/>
        <v>0</v>
      </c>
      <c r="Q39" s="131">
        <f t="shared" si="2"/>
        <v>0</v>
      </c>
      <c r="R39" s="90"/>
      <c r="S39" s="109"/>
      <c r="T39" s="110"/>
      <c r="U39" s="110"/>
      <c r="V39" s="111"/>
      <c r="W39" s="90"/>
      <c r="X39" s="208"/>
      <c r="Y39" s="90"/>
    </row>
    <row r="40" spans="1:25" ht="22.65" customHeight="1" x14ac:dyDescent="0.15">
      <c r="A40" s="27"/>
      <c r="B40" s="278"/>
      <c r="C40" s="167" t="str">
        <f>IF(ISBLANK(初期設定!C34)=TRUE,"",初期設定!C34)</f>
        <v>生命保険・火災傷害保険</v>
      </c>
      <c r="D40" s="179">
        <f>'1月'!$D40</f>
        <v>0</v>
      </c>
      <c r="E40" s="179">
        <f>'2月'!$D40</f>
        <v>0</v>
      </c>
      <c r="F40" s="179">
        <f>'3月'!$D40</f>
        <v>0</v>
      </c>
      <c r="G40" s="179">
        <f>'4月'!$D40</f>
        <v>0</v>
      </c>
      <c r="H40" s="179">
        <f>'5月'!$D40</f>
        <v>0</v>
      </c>
      <c r="I40" s="179">
        <f>'6月'!$D40</f>
        <v>0</v>
      </c>
      <c r="J40" s="179">
        <f>'7月'!$D40</f>
        <v>0</v>
      </c>
      <c r="K40" s="179">
        <f>'8月'!$D40</f>
        <v>0</v>
      </c>
      <c r="L40" s="179">
        <f>'9月'!$D40</f>
        <v>0</v>
      </c>
      <c r="M40" s="179">
        <f>'10月'!$D40</f>
        <v>0</v>
      </c>
      <c r="N40" s="179">
        <f>'11月'!$D40</f>
        <v>0</v>
      </c>
      <c r="O40" s="173">
        <f>'12月'!$D40</f>
        <v>0</v>
      </c>
      <c r="P40" s="203">
        <f t="shared" si="1"/>
        <v>0</v>
      </c>
      <c r="Q40" s="131">
        <f t="shared" si="2"/>
        <v>0</v>
      </c>
      <c r="R40" s="90"/>
      <c r="S40" s="109"/>
      <c r="T40" s="110"/>
      <c r="U40" s="110"/>
      <c r="V40" s="111"/>
      <c r="W40" s="90"/>
      <c r="X40" s="208"/>
      <c r="Y40" s="90"/>
    </row>
    <row r="41" spans="1:25" ht="22.65" customHeight="1" x14ac:dyDescent="0.15">
      <c r="A41" s="27"/>
      <c r="B41" s="278"/>
      <c r="C41" s="165" t="str">
        <f>IF(ISBLANK(初期設定!C35)=TRUE,"",初期設定!C35)</f>
        <v>年金・学資・積立保険</v>
      </c>
      <c r="D41" s="100">
        <f>'1月'!$D41</f>
        <v>0</v>
      </c>
      <c r="E41" s="100">
        <f>'2月'!$D41</f>
        <v>0</v>
      </c>
      <c r="F41" s="100">
        <f>'3月'!$D41</f>
        <v>0</v>
      </c>
      <c r="G41" s="100">
        <f>'4月'!$D41</f>
        <v>0</v>
      </c>
      <c r="H41" s="100">
        <f>'5月'!$D41</f>
        <v>0</v>
      </c>
      <c r="I41" s="100">
        <f>'6月'!$D41</f>
        <v>0</v>
      </c>
      <c r="J41" s="100">
        <f>'7月'!$D41</f>
        <v>0</v>
      </c>
      <c r="K41" s="100">
        <f>'8月'!$D41</f>
        <v>0</v>
      </c>
      <c r="L41" s="100">
        <f>'9月'!$D41</f>
        <v>0</v>
      </c>
      <c r="M41" s="100">
        <f>'10月'!$D41</f>
        <v>0</v>
      </c>
      <c r="N41" s="100">
        <f>'11月'!$D41</f>
        <v>0</v>
      </c>
      <c r="O41" s="98">
        <f>'12月'!$D41</f>
        <v>0</v>
      </c>
      <c r="P41" s="201">
        <f t="shared" si="1"/>
        <v>0</v>
      </c>
      <c r="Q41" s="131">
        <f t="shared" si="2"/>
        <v>0</v>
      </c>
      <c r="R41" s="90"/>
      <c r="S41" s="109"/>
      <c r="T41" s="110"/>
      <c r="U41" s="110"/>
      <c r="V41" s="111"/>
      <c r="W41" s="90"/>
      <c r="X41" s="208"/>
      <c r="Y41" s="90"/>
    </row>
    <row r="42" spans="1:25" ht="22.65" customHeight="1" x14ac:dyDescent="0.15">
      <c r="A42" s="27"/>
      <c r="B42" s="278"/>
      <c r="C42" s="168" t="str">
        <f>IF(ISBLANK(初期設定!C36)=TRUE,"",初期設定!C36)</f>
        <v>（予備）</v>
      </c>
      <c r="D42" s="180">
        <f>'1月'!$D42</f>
        <v>0</v>
      </c>
      <c r="E42" s="180">
        <f>'2月'!$D42</f>
        <v>0</v>
      </c>
      <c r="F42" s="180">
        <f>'3月'!$D42</f>
        <v>0</v>
      </c>
      <c r="G42" s="180">
        <f>'4月'!$D42</f>
        <v>0</v>
      </c>
      <c r="H42" s="180">
        <f>'5月'!$D42</f>
        <v>0</v>
      </c>
      <c r="I42" s="180">
        <f>'6月'!$D42</f>
        <v>0</v>
      </c>
      <c r="J42" s="180">
        <f>'7月'!$D42</f>
        <v>0</v>
      </c>
      <c r="K42" s="180">
        <f>'8月'!$D42</f>
        <v>0</v>
      </c>
      <c r="L42" s="180">
        <f>'9月'!$D42</f>
        <v>0</v>
      </c>
      <c r="M42" s="180">
        <f>'10月'!$D42</f>
        <v>0</v>
      </c>
      <c r="N42" s="180">
        <f>'11月'!$D42</f>
        <v>0</v>
      </c>
      <c r="O42" s="175">
        <f>'12月'!$D42</f>
        <v>0</v>
      </c>
      <c r="P42" s="204">
        <f t="shared" si="1"/>
        <v>0</v>
      </c>
      <c r="Q42" s="131">
        <f t="shared" si="2"/>
        <v>0</v>
      </c>
      <c r="R42" s="90"/>
      <c r="S42" s="109"/>
      <c r="T42" s="110"/>
      <c r="U42" s="110"/>
      <c r="V42" s="111"/>
      <c r="W42" s="90"/>
      <c r="X42" s="208"/>
      <c r="Y42" s="90"/>
    </row>
    <row r="43" spans="1:25" ht="22.65" customHeight="1" x14ac:dyDescent="0.15">
      <c r="A43" s="27"/>
      <c r="B43" s="278"/>
      <c r="C43" s="166" t="str">
        <f>IF(ISBLANK(初期設定!C37)=TRUE,"",初期設定!C37)</f>
        <v>塾</v>
      </c>
      <c r="D43" s="96">
        <f>'1月'!$D43</f>
        <v>0</v>
      </c>
      <c r="E43" s="179">
        <f>'2月'!$D43</f>
        <v>0</v>
      </c>
      <c r="F43" s="179">
        <f>'3月'!$D43</f>
        <v>0</v>
      </c>
      <c r="G43" s="179">
        <f>'4月'!$D43</f>
        <v>0</v>
      </c>
      <c r="H43" s="179">
        <f>'5月'!$D43</f>
        <v>0</v>
      </c>
      <c r="I43" s="179">
        <f>'6月'!$D43</f>
        <v>0</v>
      </c>
      <c r="J43" s="179">
        <f>'7月'!$D43</f>
        <v>0</v>
      </c>
      <c r="K43" s="179">
        <f>'8月'!$D43</f>
        <v>0</v>
      </c>
      <c r="L43" s="179">
        <f>'9月'!$D43</f>
        <v>0</v>
      </c>
      <c r="M43" s="179">
        <f>'10月'!$D43</f>
        <v>0</v>
      </c>
      <c r="N43" s="179">
        <f>'11月'!$D43</f>
        <v>0</v>
      </c>
      <c r="O43" s="173">
        <f>'12月'!$D43</f>
        <v>0</v>
      </c>
      <c r="P43" s="199">
        <f t="shared" si="1"/>
        <v>0</v>
      </c>
      <c r="Q43" s="131">
        <f t="shared" si="2"/>
        <v>0</v>
      </c>
      <c r="R43" s="90"/>
      <c r="S43" s="109"/>
      <c r="T43" s="110"/>
      <c r="U43" s="110"/>
      <c r="V43" s="111"/>
      <c r="W43" s="90"/>
      <c r="X43" s="208"/>
      <c r="Y43" s="90"/>
    </row>
    <row r="44" spans="1:25" ht="22.65" customHeight="1" x14ac:dyDescent="0.15">
      <c r="A44" s="27"/>
      <c r="B44" s="278"/>
      <c r="C44" s="165" t="str">
        <f>IF(ISBLANK(初期設定!C38)=TRUE,"",初期設定!C38)</f>
        <v>ピアノ</v>
      </c>
      <c r="D44" s="100">
        <f>'1月'!$D44</f>
        <v>0</v>
      </c>
      <c r="E44" s="100">
        <f>'2月'!$D44</f>
        <v>0</v>
      </c>
      <c r="F44" s="100">
        <f>'3月'!$D44</f>
        <v>0</v>
      </c>
      <c r="G44" s="100">
        <f>'4月'!$D44</f>
        <v>0</v>
      </c>
      <c r="H44" s="100">
        <f>'5月'!$D44</f>
        <v>0</v>
      </c>
      <c r="I44" s="100">
        <f>'6月'!$D44</f>
        <v>0</v>
      </c>
      <c r="J44" s="100">
        <f>'7月'!$D44</f>
        <v>0</v>
      </c>
      <c r="K44" s="100">
        <f>'8月'!$D44</f>
        <v>0</v>
      </c>
      <c r="L44" s="100">
        <f>'9月'!$D44</f>
        <v>0</v>
      </c>
      <c r="M44" s="100">
        <f>'10月'!$D44</f>
        <v>0</v>
      </c>
      <c r="N44" s="100">
        <f>'11月'!$D44</f>
        <v>0</v>
      </c>
      <c r="O44" s="98">
        <f>'12月'!$D44</f>
        <v>0</v>
      </c>
      <c r="P44" s="201">
        <f t="shared" si="1"/>
        <v>0</v>
      </c>
      <c r="Q44" s="131">
        <f t="shared" si="2"/>
        <v>0</v>
      </c>
      <c r="R44" s="90"/>
      <c r="S44" s="109"/>
      <c r="T44" s="110"/>
      <c r="U44" s="110"/>
      <c r="V44" s="111"/>
      <c r="W44" s="90"/>
      <c r="X44" s="208"/>
      <c r="Y44" s="90"/>
    </row>
    <row r="45" spans="1:25" ht="22.65" customHeight="1" x14ac:dyDescent="0.15">
      <c r="A45" s="27"/>
      <c r="B45" s="278"/>
      <c r="C45" s="176" t="str">
        <f>IF(ISBLANK(初期設定!C39)=TRUE,"",初期設定!C39)</f>
        <v>（予備）</v>
      </c>
      <c r="D45" s="178">
        <f>'1月'!$D45</f>
        <v>0</v>
      </c>
      <c r="E45" s="180">
        <f>'2月'!$D45</f>
        <v>0</v>
      </c>
      <c r="F45" s="180">
        <f>'3月'!$D45</f>
        <v>0</v>
      </c>
      <c r="G45" s="180">
        <f>'4月'!$D45</f>
        <v>0</v>
      </c>
      <c r="H45" s="180">
        <f>'5月'!$D45</f>
        <v>0</v>
      </c>
      <c r="I45" s="180">
        <f>'6月'!$D45</f>
        <v>0</v>
      </c>
      <c r="J45" s="180">
        <f>'7月'!$D45</f>
        <v>0</v>
      </c>
      <c r="K45" s="180">
        <f>'8月'!$D45</f>
        <v>0</v>
      </c>
      <c r="L45" s="180">
        <f>'9月'!$D45</f>
        <v>0</v>
      </c>
      <c r="M45" s="180">
        <f>'10月'!$D45</f>
        <v>0</v>
      </c>
      <c r="N45" s="180">
        <f>'11月'!$D45</f>
        <v>0</v>
      </c>
      <c r="O45" s="175">
        <f>'12月'!$D45</f>
        <v>0</v>
      </c>
      <c r="P45" s="202">
        <f t="shared" si="1"/>
        <v>0</v>
      </c>
      <c r="Q45" s="131">
        <f t="shared" si="2"/>
        <v>0</v>
      </c>
      <c r="R45" s="90"/>
      <c r="S45" s="109"/>
      <c r="T45" s="110"/>
      <c r="U45" s="110"/>
      <c r="V45" s="111"/>
      <c r="W45" s="90"/>
      <c r="X45" s="208"/>
      <c r="Y45" s="90"/>
    </row>
    <row r="46" spans="1:25" ht="22.65" customHeight="1" x14ac:dyDescent="0.15">
      <c r="A46" s="27"/>
      <c r="B46" s="278"/>
      <c r="C46" s="167" t="str">
        <f>IF(ISBLANK(初期設定!C40)=TRUE,"",初期設定!C40)</f>
        <v>他ローン</v>
      </c>
      <c r="D46" s="179">
        <f>'1月'!$D46</f>
        <v>0</v>
      </c>
      <c r="E46" s="179">
        <f>'2月'!$D46</f>
        <v>0</v>
      </c>
      <c r="F46" s="179">
        <f>'3月'!$D46</f>
        <v>0</v>
      </c>
      <c r="G46" s="179">
        <f>'4月'!$D46</f>
        <v>0</v>
      </c>
      <c r="H46" s="179">
        <f>'5月'!$D46</f>
        <v>0</v>
      </c>
      <c r="I46" s="179">
        <f>'6月'!$D46</f>
        <v>0</v>
      </c>
      <c r="J46" s="179">
        <f>'7月'!$D46</f>
        <v>0</v>
      </c>
      <c r="K46" s="179">
        <f>'8月'!$D46</f>
        <v>0</v>
      </c>
      <c r="L46" s="179">
        <f>'9月'!$D46</f>
        <v>0</v>
      </c>
      <c r="M46" s="179">
        <f>'10月'!$D46</f>
        <v>0</v>
      </c>
      <c r="N46" s="179">
        <f>'11月'!$D46</f>
        <v>0</v>
      </c>
      <c r="O46" s="173">
        <f>'12月'!$D46</f>
        <v>0</v>
      </c>
      <c r="P46" s="203">
        <f t="shared" si="1"/>
        <v>0</v>
      </c>
      <c r="Q46" s="131">
        <f t="shared" si="2"/>
        <v>0</v>
      </c>
      <c r="R46" s="90"/>
      <c r="S46" s="109"/>
      <c r="T46" s="110"/>
      <c r="U46" s="110"/>
      <c r="V46" s="111"/>
      <c r="W46" s="90"/>
      <c r="X46" s="208"/>
      <c r="Y46" s="90"/>
    </row>
    <row r="47" spans="1:25" ht="22.65" customHeight="1" x14ac:dyDescent="0.15">
      <c r="A47" s="27"/>
      <c r="B47" s="278"/>
      <c r="C47" s="165" t="str">
        <f>IF(ISBLANK(初期設定!C41)=TRUE,"",初期設定!C41)</f>
        <v>（予備1）</v>
      </c>
      <c r="D47" s="100">
        <f>'1月'!$D47</f>
        <v>0</v>
      </c>
      <c r="E47" s="100">
        <f>'2月'!$D47</f>
        <v>0</v>
      </c>
      <c r="F47" s="100">
        <f>'3月'!$D47</f>
        <v>0</v>
      </c>
      <c r="G47" s="100">
        <f>'4月'!$D47</f>
        <v>0</v>
      </c>
      <c r="H47" s="100">
        <f>'5月'!$D47</f>
        <v>0</v>
      </c>
      <c r="I47" s="100">
        <f>'6月'!$D47</f>
        <v>0</v>
      </c>
      <c r="J47" s="100">
        <f>'7月'!$D47</f>
        <v>0</v>
      </c>
      <c r="K47" s="100">
        <f>'8月'!$D47</f>
        <v>0</v>
      </c>
      <c r="L47" s="100">
        <f>'9月'!$D47</f>
        <v>0</v>
      </c>
      <c r="M47" s="100">
        <f>'10月'!$D47</f>
        <v>0</v>
      </c>
      <c r="N47" s="100">
        <f>'11月'!$D47</f>
        <v>0</v>
      </c>
      <c r="O47" s="98">
        <f>'12月'!$D47</f>
        <v>0</v>
      </c>
      <c r="P47" s="201">
        <f t="shared" si="1"/>
        <v>0</v>
      </c>
      <c r="Q47" s="131">
        <f t="shared" si="2"/>
        <v>0</v>
      </c>
      <c r="R47" s="90"/>
      <c r="S47" s="109"/>
      <c r="T47" s="110"/>
      <c r="U47" s="110"/>
      <c r="V47" s="111"/>
      <c r="W47" s="90"/>
      <c r="X47" s="208"/>
      <c r="Y47" s="90"/>
    </row>
    <row r="48" spans="1:25" ht="22.65" customHeight="1" x14ac:dyDescent="0.15">
      <c r="A48" s="27"/>
      <c r="B48" s="278"/>
      <c r="C48" s="165" t="str">
        <f>IF(ISBLANK(初期設定!C42)=TRUE,"",初期設定!C42)</f>
        <v>（予備2）</v>
      </c>
      <c r="D48" s="100">
        <f>'1月'!$D48</f>
        <v>0</v>
      </c>
      <c r="E48" s="100">
        <f>'2月'!$D48</f>
        <v>0</v>
      </c>
      <c r="F48" s="100">
        <f>'3月'!$D48</f>
        <v>0</v>
      </c>
      <c r="G48" s="100">
        <f>'4月'!$D48</f>
        <v>0</v>
      </c>
      <c r="H48" s="100">
        <f>'5月'!$D48</f>
        <v>0</v>
      </c>
      <c r="I48" s="100">
        <f>'6月'!$D48</f>
        <v>0</v>
      </c>
      <c r="J48" s="100">
        <f>'7月'!$D48</f>
        <v>0</v>
      </c>
      <c r="K48" s="100">
        <f>'8月'!$D48</f>
        <v>0</v>
      </c>
      <c r="L48" s="100">
        <f>'9月'!$D48</f>
        <v>0</v>
      </c>
      <c r="M48" s="100">
        <f>'10月'!$D48</f>
        <v>0</v>
      </c>
      <c r="N48" s="100">
        <f>'11月'!$D48</f>
        <v>0</v>
      </c>
      <c r="O48" s="98">
        <f>'12月'!$D48</f>
        <v>0</v>
      </c>
      <c r="P48" s="201">
        <f t="shared" si="1"/>
        <v>0</v>
      </c>
      <c r="Q48" s="131">
        <f t="shared" si="2"/>
        <v>0</v>
      </c>
      <c r="R48" s="90"/>
      <c r="S48" s="109"/>
      <c r="T48" s="110"/>
      <c r="U48" s="110"/>
      <c r="V48" s="111"/>
      <c r="W48" s="90"/>
      <c r="X48" s="208"/>
      <c r="Y48" s="90"/>
    </row>
    <row r="49" spans="1:25" ht="22.65" customHeight="1" thickBot="1" x14ac:dyDescent="0.2">
      <c r="A49" s="27"/>
      <c r="B49" s="279"/>
      <c r="C49" s="163" t="s">
        <v>132</v>
      </c>
      <c r="D49" s="147">
        <f>SUBTOTAL(9,D14:D48)</f>
        <v>0</v>
      </c>
      <c r="E49" s="147">
        <f t="shared" ref="E49:O49" si="5">SUBTOTAL(9,E14:E48)</f>
        <v>0</v>
      </c>
      <c r="F49" s="147">
        <f t="shared" si="5"/>
        <v>0</v>
      </c>
      <c r="G49" s="147">
        <f t="shared" si="5"/>
        <v>0</v>
      </c>
      <c r="H49" s="147">
        <f t="shared" si="5"/>
        <v>0</v>
      </c>
      <c r="I49" s="147">
        <f t="shared" si="5"/>
        <v>0</v>
      </c>
      <c r="J49" s="147">
        <f t="shared" si="5"/>
        <v>0</v>
      </c>
      <c r="K49" s="147">
        <f t="shared" si="5"/>
        <v>0</v>
      </c>
      <c r="L49" s="147">
        <f t="shared" si="5"/>
        <v>0</v>
      </c>
      <c r="M49" s="147">
        <f t="shared" si="5"/>
        <v>0</v>
      </c>
      <c r="N49" s="147">
        <f t="shared" si="5"/>
        <v>0</v>
      </c>
      <c r="O49" s="148">
        <f t="shared" si="5"/>
        <v>0</v>
      </c>
      <c r="P49" s="198">
        <f t="shared" si="1"/>
        <v>0</v>
      </c>
      <c r="Q49" s="241">
        <f t="shared" si="2"/>
        <v>0</v>
      </c>
      <c r="R49" s="90"/>
      <c r="S49" s="140" t="s">
        <v>132</v>
      </c>
      <c r="T49" s="141">
        <f>SUM(T14:T48)</f>
        <v>0</v>
      </c>
      <c r="U49" s="142"/>
      <c r="V49" s="143"/>
      <c r="W49" s="90"/>
      <c r="X49" s="209">
        <f>SUM(D49:O49)+SUM(T49:V49)</f>
        <v>0</v>
      </c>
      <c r="Y49" s="90"/>
    </row>
    <row r="50" spans="1:25" ht="22.65" customHeight="1" thickBot="1" x14ac:dyDescent="0.2">
      <c r="A50" s="27"/>
      <c r="B50" s="144" t="s">
        <v>68</v>
      </c>
      <c r="C50" s="133" t="s">
        <v>69</v>
      </c>
      <c r="D50" s="134">
        <f>D13-D49</f>
        <v>0</v>
      </c>
      <c r="E50" s="134">
        <f>E13-E49</f>
        <v>0</v>
      </c>
      <c r="F50" s="134">
        <f t="shared" ref="F50:P50" si="6">F13-F49</f>
        <v>0</v>
      </c>
      <c r="G50" s="134">
        <f t="shared" si="6"/>
        <v>0</v>
      </c>
      <c r="H50" s="134">
        <f t="shared" si="6"/>
        <v>0</v>
      </c>
      <c r="I50" s="134">
        <f t="shared" si="6"/>
        <v>0</v>
      </c>
      <c r="J50" s="134">
        <f t="shared" si="6"/>
        <v>0</v>
      </c>
      <c r="K50" s="134">
        <f t="shared" si="6"/>
        <v>0</v>
      </c>
      <c r="L50" s="134">
        <f t="shared" si="6"/>
        <v>0</v>
      </c>
      <c r="M50" s="134">
        <f t="shared" si="6"/>
        <v>0</v>
      </c>
      <c r="N50" s="134">
        <f t="shared" si="6"/>
        <v>0</v>
      </c>
      <c r="O50" s="135">
        <f t="shared" si="6"/>
        <v>0</v>
      </c>
      <c r="P50" s="239">
        <f t="shared" si="6"/>
        <v>0</v>
      </c>
      <c r="Q50" s="240">
        <f>IF(COUNTIF($D$50:$O$50,"&lt;&gt;0")&lt;&gt;0,P50/COUNTIF($D$50:$O$50,"&lt;&gt;0"),0)</f>
        <v>0</v>
      </c>
      <c r="R50" s="90"/>
      <c r="S50" s="137" t="s">
        <v>68</v>
      </c>
      <c r="T50" s="135">
        <f>SUM(T13:V13)-T49</f>
        <v>0</v>
      </c>
      <c r="U50" s="138"/>
      <c r="V50" s="139"/>
      <c r="W50" s="90"/>
      <c r="X50" s="136">
        <f>X13-X49</f>
        <v>0</v>
      </c>
      <c r="Y50" s="90"/>
    </row>
    <row r="51" spans="1:25" ht="25.2" customHeight="1" x14ac:dyDescent="0.15">
      <c r="A51" s="51" t="s">
        <v>94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</row>
  </sheetData>
  <sheetProtection algorithmName="SHA-512" hashValue="WGvAzgBOozhHr0GPDmsP1g9FVFPVtu5NX1Ykb07M8l5B/vf+VrrVra2USgwYwsjcwDK1G26DhZXJyvigJNzrNQ==" saltValue="jMYluG0vcWIwx/531AAjbw==" spinCount="100000" sheet="1" objects="1" scenarios="1"/>
  <mergeCells count="12">
    <mergeCell ref="S6:V6"/>
    <mergeCell ref="I3:J3"/>
    <mergeCell ref="I4:J4"/>
    <mergeCell ref="B8:B13"/>
    <mergeCell ref="B14:B49"/>
    <mergeCell ref="B4:C4"/>
    <mergeCell ref="G4:H4"/>
    <mergeCell ref="D3:E3"/>
    <mergeCell ref="D4:E4"/>
    <mergeCell ref="B3:C3"/>
    <mergeCell ref="G3:H3"/>
    <mergeCell ref="B6:Q6"/>
  </mergeCells>
  <phoneticPr fontId="13"/>
  <conditionalFormatting sqref="E1:E2 J1:J2 K1:IW12 F1:I33 A1:D1048576 E5:E33 J5:J33 K13:P33 Q13:IW50 E34:P48 K49:P50 E49:E65536 J49:J65536 F49:I1048576 K51:IW1048576">
    <cfRule type="cellIs" dxfId="3" priority="1" stopIfTrue="1" operator="lessThan">
      <formula>0</formula>
    </cfRule>
    <cfRule type="cellIs" dxfId="2" priority="2" stopIfTrue="1" operator="equal">
      <formula>0</formula>
    </cfRule>
  </conditionalFormatting>
  <printOptions horizontalCentered="1"/>
  <pageMargins left="0.23622047244094491" right="0.23622047244094491" top="0.31496062992125984" bottom="0.31496062992125984" header="0.51181102362204722" footer="0.51181102362204722"/>
  <pageSetup paperSize="9" scale="47" firstPageNumber="0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Q46"/>
  <sheetViews>
    <sheetView view="pageBreakPreview" zoomScale="75" zoomScaleNormal="100" zoomScaleSheetLayoutView="75" workbookViewId="0"/>
  </sheetViews>
  <sheetFormatPr defaultColWidth="0" defaultRowHeight="12" zeroHeight="1" x14ac:dyDescent="0.15"/>
  <cols>
    <col min="1" max="1" width="5.77734375" style="7" customWidth="1"/>
    <col min="2" max="2" width="15.77734375" style="7" customWidth="1"/>
    <col min="3" max="3" width="11.88671875" style="7" bestFit="1" customWidth="1"/>
    <col min="4" max="14" width="9.77734375" style="7" bestFit="1" customWidth="1"/>
    <col min="15" max="16" width="11.88671875" style="7" bestFit="1" customWidth="1"/>
    <col min="17" max="17" width="4.77734375" style="7" customWidth="1"/>
    <col min="18" max="16384" width="0" style="7" hidden="1"/>
  </cols>
  <sheetData>
    <row r="1" spans="1:17" ht="28.5" customHeight="1" x14ac:dyDescent="0.15">
      <c r="A1" s="22"/>
      <c r="B1" s="28" t="s">
        <v>86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6.75" customHeight="1" thickBo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12.6" thickBot="1" x14ac:dyDescent="0.2">
      <c r="A3" s="22"/>
      <c r="B3" s="21"/>
      <c r="C3" s="20" t="s">
        <v>55</v>
      </c>
      <c r="D3" s="12" t="s">
        <v>56</v>
      </c>
      <c r="E3" s="12" t="s">
        <v>57</v>
      </c>
      <c r="F3" s="12" t="s">
        <v>58</v>
      </c>
      <c r="G3" s="12" t="s">
        <v>59</v>
      </c>
      <c r="H3" s="12" t="s">
        <v>60</v>
      </c>
      <c r="I3" s="12" t="s">
        <v>61</v>
      </c>
      <c r="J3" s="12" t="s">
        <v>62</v>
      </c>
      <c r="K3" s="12" t="s">
        <v>63</v>
      </c>
      <c r="L3" s="12" t="s">
        <v>64</v>
      </c>
      <c r="M3" s="12" t="s">
        <v>65</v>
      </c>
      <c r="N3" s="12" t="s">
        <v>66</v>
      </c>
      <c r="O3" s="12" t="s">
        <v>77</v>
      </c>
      <c r="P3" s="13" t="s">
        <v>78</v>
      </c>
      <c r="Q3" s="22"/>
    </row>
    <row r="4" spans="1:17" ht="12.6" thickTop="1" x14ac:dyDescent="0.15">
      <c r="A4" s="22"/>
      <c r="B4" s="182" t="str">
        <f>年間集計表!B8</f>
        <v>収入</v>
      </c>
      <c r="C4" s="14">
        <f>年間集計表!D13</f>
        <v>0</v>
      </c>
      <c r="D4" s="14">
        <f>年間集計表!E13</f>
        <v>0</v>
      </c>
      <c r="E4" s="14">
        <f>年間集計表!F13</f>
        <v>0</v>
      </c>
      <c r="F4" s="14">
        <f>年間集計表!G13</f>
        <v>0</v>
      </c>
      <c r="G4" s="14">
        <f>年間集計表!H13</f>
        <v>0</v>
      </c>
      <c r="H4" s="14">
        <f>年間集計表!I13</f>
        <v>0</v>
      </c>
      <c r="I4" s="14">
        <f>年間集計表!J13</f>
        <v>0</v>
      </c>
      <c r="J4" s="14">
        <f>年間集計表!K13</f>
        <v>0</v>
      </c>
      <c r="K4" s="14">
        <f>年間集計表!L13</f>
        <v>0</v>
      </c>
      <c r="L4" s="14">
        <f>年間集計表!M13</f>
        <v>0</v>
      </c>
      <c r="M4" s="14">
        <f>年間集計表!N13</f>
        <v>0</v>
      </c>
      <c r="N4" s="14">
        <f>年間集計表!O13</f>
        <v>0</v>
      </c>
      <c r="O4" s="14">
        <f>SUM(年間集計表!T13:V13)</f>
        <v>0</v>
      </c>
      <c r="P4" s="15">
        <f>SUM(C4:O4)</f>
        <v>0</v>
      </c>
      <c r="Q4" s="22"/>
    </row>
    <row r="5" spans="1:17" x14ac:dyDescent="0.15">
      <c r="A5" s="22"/>
      <c r="B5" s="183" t="str">
        <f>年間集計表!B14</f>
        <v>支出</v>
      </c>
      <c r="C5" s="16">
        <f>年間集計表!D49</f>
        <v>0</v>
      </c>
      <c r="D5" s="16">
        <f>年間集計表!E49</f>
        <v>0</v>
      </c>
      <c r="E5" s="16">
        <f>年間集計表!F49</f>
        <v>0</v>
      </c>
      <c r="F5" s="16">
        <f>年間集計表!G49</f>
        <v>0</v>
      </c>
      <c r="G5" s="16">
        <f>年間集計表!H49</f>
        <v>0</v>
      </c>
      <c r="H5" s="16">
        <f>年間集計表!I49</f>
        <v>0</v>
      </c>
      <c r="I5" s="16">
        <f>年間集計表!J49</f>
        <v>0</v>
      </c>
      <c r="J5" s="16">
        <f>年間集計表!K49</f>
        <v>0</v>
      </c>
      <c r="K5" s="16">
        <f>年間集計表!L49</f>
        <v>0</v>
      </c>
      <c r="L5" s="16">
        <f>年間集計表!M49</f>
        <v>0</v>
      </c>
      <c r="M5" s="16">
        <f>年間集計表!N49</f>
        <v>0</v>
      </c>
      <c r="N5" s="16">
        <f>年間集計表!O49</f>
        <v>0</v>
      </c>
      <c r="O5" s="16">
        <f>SUM(年間集計表!T49:V49)</f>
        <v>0</v>
      </c>
      <c r="P5" s="17">
        <f>SUM(C5:O5)</f>
        <v>0</v>
      </c>
      <c r="Q5" s="22"/>
    </row>
    <row r="6" spans="1:17" ht="12.6" thickBot="1" x14ac:dyDescent="0.2">
      <c r="A6" s="22"/>
      <c r="B6" s="184" t="str">
        <f>年間集計表!B50</f>
        <v>収支</v>
      </c>
      <c r="C6" s="18">
        <f>年間集計表!D50</f>
        <v>0</v>
      </c>
      <c r="D6" s="18">
        <f>年間集計表!E50</f>
        <v>0</v>
      </c>
      <c r="E6" s="18">
        <f>年間集計表!F50</f>
        <v>0</v>
      </c>
      <c r="F6" s="18">
        <f>年間集計表!G50</f>
        <v>0</v>
      </c>
      <c r="G6" s="18">
        <f>年間集計表!H50</f>
        <v>0</v>
      </c>
      <c r="H6" s="18">
        <f>年間集計表!I50</f>
        <v>0</v>
      </c>
      <c r="I6" s="18">
        <f>年間集計表!J50</f>
        <v>0</v>
      </c>
      <c r="J6" s="18">
        <f>年間集計表!K50</f>
        <v>0</v>
      </c>
      <c r="K6" s="18">
        <f>年間集計表!L50</f>
        <v>0</v>
      </c>
      <c r="L6" s="18">
        <f>年間集計表!M50</f>
        <v>0</v>
      </c>
      <c r="M6" s="18">
        <f>年間集計表!N50</f>
        <v>0</v>
      </c>
      <c r="N6" s="18">
        <f>年間集計表!O50</f>
        <v>0</v>
      </c>
      <c r="O6" s="18">
        <f>SUM(年間集計表!T50:V50)</f>
        <v>0</v>
      </c>
      <c r="P6" s="19">
        <f>SUM(C6:O6)</f>
        <v>0</v>
      </c>
      <c r="Q6" s="22"/>
    </row>
    <row r="7" spans="1:17" x14ac:dyDescent="0.1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7" x14ac:dyDescent="0.1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x14ac:dyDescent="0.1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x14ac:dyDescent="0.1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x14ac:dyDescent="0.1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x14ac:dyDescent="0.1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7" x14ac:dyDescent="0.1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 x14ac:dyDescent="0.1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 x14ac:dyDescent="0.1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7" x14ac:dyDescent="0.1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x14ac:dyDescent="0.1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 x14ac:dyDescent="0.1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 x14ac:dyDescent="0.1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 x14ac:dyDescent="0.1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 x14ac:dyDescent="0.1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 x14ac:dyDescent="0.1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 x14ac:dyDescent="0.1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x14ac:dyDescent="0.1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x14ac:dyDescent="0.1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x14ac:dyDescent="0.1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7" x14ac:dyDescent="0.1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x14ac:dyDescent="0.1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 x14ac:dyDescent="0.15">
      <c r="A29" s="22"/>
      <c r="B29" s="22"/>
      <c r="C29" s="23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7" x14ac:dyDescent="0.15">
      <c r="A30" s="22"/>
      <c r="B30" s="22"/>
      <c r="C30" s="23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 x14ac:dyDescent="0.15">
      <c r="A31" s="22"/>
      <c r="B31" s="22"/>
      <c r="C31" s="23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x14ac:dyDescent="0.15">
      <c r="A32" s="22"/>
      <c r="B32" s="22"/>
      <c r="C32" s="23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1:17" x14ac:dyDescent="0.15">
      <c r="A33" s="22"/>
      <c r="B33" s="22"/>
      <c r="C33" s="23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1:17" x14ac:dyDescent="0.15">
      <c r="A34" s="22"/>
      <c r="B34" s="22"/>
      <c r="C34" s="23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 x14ac:dyDescent="0.15">
      <c r="A35" s="22"/>
      <c r="B35" s="22"/>
      <c r="C35" s="23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1:17" x14ac:dyDescent="0.15">
      <c r="A36" s="22"/>
      <c r="B36" s="22"/>
      <c r="C36" s="23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17" x14ac:dyDescent="0.15">
      <c r="A37" s="22"/>
      <c r="B37" s="22"/>
      <c r="C37" s="23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1:17" x14ac:dyDescent="0.15">
      <c r="A38" s="22"/>
      <c r="B38" s="22"/>
      <c r="C38" s="23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1:17" x14ac:dyDescent="0.15">
      <c r="A39" s="22"/>
      <c r="B39" s="22"/>
      <c r="C39" s="23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1:17" x14ac:dyDescent="0.15">
      <c r="A40" s="22"/>
      <c r="B40" s="22"/>
      <c r="C40" s="23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1:17" x14ac:dyDescent="0.15">
      <c r="A41" s="22"/>
      <c r="B41" s="22"/>
      <c r="C41" s="23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spans="1:17" x14ac:dyDescent="0.1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1:17" x14ac:dyDescent="0.1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1:17" x14ac:dyDescent="0.1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1:17" x14ac:dyDescent="0.1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x14ac:dyDescent="0.15">
      <c r="A46" s="51" t="s">
        <v>94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</row>
  </sheetData>
  <sheetProtection algorithmName="SHA-512" hashValue="QvPIoapFdgxFam10n8zridYV3lOXd8R4oNjtpfV/FBPd0h62vmcOE91LtdKHbofC6zSWL2s35X+7V0zZ5y3AOw==" saltValue="1ICoqCYnJiIXn9C67kOJVg==" spinCount="100000" sheet="1" objects="1" scenarios="1"/>
  <phoneticPr fontId="13"/>
  <conditionalFormatting sqref="C3:P3">
    <cfRule type="cellIs" dxfId="1" priority="3" stopIfTrue="1" operator="lessThan">
      <formula>0</formula>
    </cfRule>
    <cfRule type="cellIs" dxfId="0" priority="4" stopIfTrue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.39370078740157483" footer="0.39370078740157483"/>
  <pageSetup paperSize="9" scale="90" orientation="landscape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54"/>
  <sheetViews>
    <sheetView view="pageBreakPreview" zoomScale="75" zoomScaleNormal="100" zoomScaleSheetLayoutView="75" workbookViewId="0">
      <selection activeCell="D5" sqref="D5"/>
    </sheetView>
  </sheetViews>
  <sheetFormatPr defaultColWidth="0" defaultRowHeight="0" customHeight="1" zeroHeight="1" x14ac:dyDescent="0.15"/>
  <cols>
    <col min="1" max="1" width="2.6640625" customWidth="1"/>
    <col min="2" max="2" width="5.21875" style="3" customWidth="1"/>
    <col min="3" max="3" width="25.88671875" style="3" customWidth="1"/>
    <col min="4" max="4" width="17.88671875" style="3" customWidth="1"/>
    <col min="5" max="5" width="3" style="3" customWidth="1"/>
    <col min="6" max="6" width="12.109375" style="3" customWidth="1"/>
    <col min="7" max="11" width="13.109375" style="3" customWidth="1"/>
    <col min="12" max="12" width="3.6640625" style="3" customWidth="1"/>
    <col min="13" max="13" width="12.109375" style="3" hidden="1" customWidth="1"/>
    <col min="14" max="16384" width="0" style="3" hidden="1"/>
  </cols>
  <sheetData>
    <row r="1" spans="1:12" ht="16.8" customHeight="1" x14ac:dyDescent="0.15">
      <c r="A1" s="317"/>
      <c r="B1" s="317"/>
      <c r="C1" s="317"/>
      <c r="D1" s="317"/>
      <c r="E1" s="318"/>
      <c r="F1" s="318"/>
      <c r="G1" s="318"/>
      <c r="H1" s="318"/>
      <c r="I1" s="318"/>
      <c r="J1" s="318"/>
      <c r="K1" s="318"/>
      <c r="L1" s="318"/>
    </row>
    <row r="2" spans="1:12" ht="18.75" customHeight="1" x14ac:dyDescent="0.15">
      <c r="A2" s="317"/>
      <c r="B2" s="319" t="str">
        <f>初期設定!E2&amp;"年1月 家計簿"</f>
        <v>2023年1月 家計簿</v>
      </c>
      <c r="C2" s="319"/>
      <c r="D2" s="319"/>
      <c r="E2" s="318"/>
      <c r="F2" s="318"/>
      <c r="G2" s="318"/>
      <c r="H2" s="318"/>
      <c r="I2" s="318"/>
      <c r="J2" s="318"/>
      <c r="K2" s="318"/>
      <c r="L2" s="318"/>
    </row>
    <row r="3" spans="1:12" ht="6" customHeight="1" x14ac:dyDescent="0.15">
      <c r="A3" s="317"/>
      <c r="B3" s="213"/>
      <c r="C3" s="213"/>
      <c r="D3" s="213"/>
      <c r="E3" s="318"/>
      <c r="F3" s="318"/>
      <c r="G3" s="318"/>
      <c r="H3" s="318"/>
      <c r="I3" s="318"/>
      <c r="J3" s="318"/>
      <c r="K3" s="318"/>
      <c r="L3" s="318"/>
    </row>
    <row r="4" spans="1:12" ht="22.2" customHeight="1" x14ac:dyDescent="0.15">
      <c r="A4" s="317"/>
      <c r="B4" s="320" t="s">
        <v>8</v>
      </c>
      <c r="C4" s="320"/>
      <c r="D4" s="320"/>
      <c r="E4" s="318"/>
      <c r="F4" s="321" t="s">
        <v>9</v>
      </c>
      <c r="G4" s="321"/>
      <c r="H4" s="321"/>
      <c r="I4" s="321"/>
      <c r="J4" s="321"/>
      <c r="K4" s="321"/>
      <c r="L4" s="318"/>
    </row>
    <row r="5" spans="1:12" ht="22.2" customHeight="1" x14ac:dyDescent="0.15">
      <c r="A5" s="317"/>
      <c r="B5" s="322" t="str">
        <f>IF(ISBLANK(初期設定!C2)=TRUE,"",初期設定!C2)</f>
        <v>世帯主収入</v>
      </c>
      <c r="C5" s="322"/>
      <c r="D5" s="33"/>
      <c r="E5" s="318"/>
      <c r="F5" s="323" t="str">
        <f>IF(初期設定!E9=0,"",初期設定!E9)</f>
        <v/>
      </c>
      <c r="G5" s="324"/>
      <c r="H5" s="324"/>
      <c r="I5" s="324"/>
      <c r="J5" s="324"/>
      <c r="K5" s="324"/>
      <c r="L5" s="318"/>
    </row>
    <row r="6" spans="1:12" ht="22.2" customHeight="1" x14ac:dyDescent="0.15">
      <c r="A6" s="317"/>
      <c r="B6" s="325" t="str">
        <f>IF(ISBLANK(初期設定!C3)=TRUE,"",初期設定!C3)</f>
        <v>配偶者収入</v>
      </c>
      <c r="C6" s="325"/>
      <c r="D6" s="34"/>
      <c r="E6" s="318"/>
      <c r="F6" s="324"/>
      <c r="G6" s="324"/>
      <c r="H6" s="324"/>
      <c r="I6" s="324"/>
      <c r="J6" s="324"/>
      <c r="K6" s="324"/>
      <c r="L6" s="318"/>
    </row>
    <row r="7" spans="1:12" ht="22.2" customHeight="1" x14ac:dyDescent="0.15">
      <c r="A7" s="317"/>
      <c r="B7" s="326" t="str">
        <f>IF(ISBLANK(初期設定!C4)=TRUE,"",初期設定!C4)</f>
        <v/>
      </c>
      <c r="C7" s="326"/>
      <c r="D7" s="35"/>
      <c r="E7" s="318"/>
      <c r="F7" s="324"/>
      <c r="G7" s="324"/>
      <c r="H7" s="324"/>
      <c r="I7" s="324"/>
      <c r="J7" s="324"/>
      <c r="K7" s="324"/>
      <c r="L7" s="318"/>
    </row>
    <row r="8" spans="1:12" ht="22.2" customHeight="1" x14ac:dyDescent="0.15">
      <c r="A8" s="317"/>
      <c r="B8" s="326" t="str">
        <f>IF(ISBLANK(初期設定!C5)=TRUE,"",初期設定!C5)</f>
        <v/>
      </c>
      <c r="C8" s="326"/>
      <c r="D8" s="35"/>
      <c r="E8" s="318"/>
      <c r="F8" s="327"/>
      <c r="G8" s="327"/>
      <c r="H8" s="327"/>
      <c r="I8" s="327"/>
      <c r="J8" s="327"/>
      <c r="K8" s="327"/>
      <c r="L8" s="318"/>
    </row>
    <row r="9" spans="1:12" ht="22.2" customHeight="1" thickBot="1" x14ac:dyDescent="0.2">
      <c r="A9" s="317"/>
      <c r="B9" s="334" t="str">
        <f>IF(ISBLANK(初期設定!C6)=TRUE,"",初期設定!C6)</f>
        <v/>
      </c>
      <c r="C9" s="334"/>
      <c r="D9" s="38"/>
      <c r="E9" s="318"/>
      <c r="F9" s="336" t="s">
        <v>12</v>
      </c>
      <c r="G9" s="336"/>
      <c r="H9" s="336"/>
      <c r="I9" s="336"/>
      <c r="J9" s="336"/>
      <c r="K9" s="336"/>
      <c r="L9" s="318"/>
    </row>
    <row r="10" spans="1:12" ht="22.2" customHeight="1" thickTop="1" thickBot="1" x14ac:dyDescent="0.2">
      <c r="A10" s="317"/>
      <c r="B10" s="335" t="s">
        <v>13</v>
      </c>
      <c r="C10" s="335"/>
      <c r="D10" s="214">
        <f>SUM(D5:D9)</f>
        <v>0</v>
      </c>
      <c r="E10" s="318"/>
      <c r="F10" s="337"/>
      <c r="G10" s="338"/>
      <c r="H10" s="338"/>
      <c r="I10" s="338"/>
      <c r="J10" s="338"/>
      <c r="K10" s="339"/>
      <c r="L10" s="318"/>
    </row>
    <row r="11" spans="1:12" ht="22.2" customHeight="1" thickBot="1" x14ac:dyDescent="0.2">
      <c r="A11" s="317"/>
      <c r="B11" s="318"/>
      <c r="C11" s="318"/>
      <c r="D11" s="318"/>
      <c r="E11" s="318"/>
      <c r="F11" s="340"/>
      <c r="G11" s="341"/>
      <c r="H11" s="341"/>
      <c r="I11" s="341"/>
      <c r="J11" s="341"/>
      <c r="K11" s="342"/>
      <c r="L11" s="318"/>
    </row>
    <row r="12" spans="1:12" ht="22.2" customHeight="1" x14ac:dyDescent="0.15">
      <c r="A12" s="317"/>
      <c r="B12" s="320" t="s">
        <v>14</v>
      </c>
      <c r="C12" s="320"/>
      <c r="D12" s="320"/>
      <c r="E12" s="318"/>
      <c r="F12" s="340"/>
      <c r="G12" s="341"/>
      <c r="H12" s="341"/>
      <c r="I12" s="341"/>
      <c r="J12" s="341"/>
      <c r="K12" s="342"/>
      <c r="L12" s="318"/>
    </row>
    <row r="13" spans="1:12" ht="22.2" customHeight="1" x14ac:dyDescent="0.15">
      <c r="A13" s="317"/>
      <c r="B13" s="350" t="str">
        <f>IF(ISBLANK(初期設定!B8)=TRUE,"",初期設定!B8)</f>
        <v>基本生活費</v>
      </c>
      <c r="C13" s="215" t="str">
        <f>IF(ISBLANK(初期設定!C8)=TRUE,"",初期設定!C8)</f>
        <v>食費</v>
      </c>
      <c r="D13" s="177"/>
      <c r="E13" s="318"/>
      <c r="F13" s="340"/>
      <c r="G13" s="341"/>
      <c r="H13" s="341"/>
      <c r="I13" s="341"/>
      <c r="J13" s="341"/>
      <c r="K13" s="342"/>
      <c r="L13" s="318"/>
    </row>
    <row r="14" spans="1:12" ht="22.2" customHeight="1" thickBot="1" x14ac:dyDescent="0.2">
      <c r="A14" s="317"/>
      <c r="B14" s="351"/>
      <c r="C14" s="215" t="str">
        <f>IF(ISBLANK(初期設定!C9)=TRUE,"",初期設定!C9)</f>
        <v>外食費</v>
      </c>
      <c r="D14" s="34"/>
      <c r="E14" s="318"/>
      <c r="F14" s="343"/>
      <c r="G14" s="344"/>
      <c r="H14" s="344"/>
      <c r="I14" s="344"/>
      <c r="J14" s="344"/>
      <c r="K14" s="345"/>
      <c r="L14" s="318"/>
    </row>
    <row r="15" spans="1:12" ht="22.2" customHeight="1" thickBot="1" x14ac:dyDescent="0.2">
      <c r="A15" s="317"/>
      <c r="B15" s="351"/>
      <c r="C15" s="215" t="str">
        <f>IF(ISBLANK(初期設定!C10)=TRUE,"",初期設定!C10)</f>
        <v>電気代</v>
      </c>
      <c r="D15" s="34"/>
      <c r="E15" s="318"/>
      <c r="F15" s="329"/>
      <c r="G15" s="329"/>
      <c r="H15" s="329"/>
      <c r="I15" s="329"/>
      <c r="J15" s="329"/>
      <c r="K15" s="329"/>
      <c r="L15" s="318"/>
    </row>
    <row r="16" spans="1:12" ht="22.2" customHeight="1" thickBot="1" x14ac:dyDescent="0.2">
      <c r="A16" s="317"/>
      <c r="B16" s="351"/>
      <c r="C16" s="215" t="str">
        <f>IF(ISBLANK(初期設定!C11)=TRUE,"",初期設定!C11)</f>
        <v>水道代</v>
      </c>
      <c r="D16" s="34"/>
      <c r="E16" s="318"/>
      <c r="F16" s="243" t="s">
        <v>97</v>
      </c>
      <c r="G16" s="266"/>
      <c r="H16" s="266"/>
      <c r="I16" s="266"/>
      <c r="J16" s="266"/>
      <c r="K16" s="267"/>
      <c r="L16" s="318"/>
    </row>
    <row r="17" spans="1:12" ht="22.2" customHeight="1" x14ac:dyDescent="0.15">
      <c r="A17" s="317"/>
      <c r="B17" s="351"/>
      <c r="C17" s="215" t="str">
        <f>IF(ISBLANK(初期設定!C12)=TRUE,"",初期設定!C12)</f>
        <v>ガス代</v>
      </c>
      <c r="D17" s="34"/>
      <c r="E17" s="318"/>
      <c r="F17" s="216" t="s">
        <v>15</v>
      </c>
      <c r="G17" s="246"/>
      <c r="H17" s="247"/>
      <c r="I17" s="248"/>
      <c r="J17" s="248"/>
      <c r="K17" s="249"/>
      <c r="L17" s="318"/>
    </row>
    <row r="18" spans="1:12" ht="22.2" customHeight="1" x14ac:dyDescent="0.15">
      <c r="A18" s="317"/>
      <c r="B18" s="351"/>
      <c r="C18" s="215" t="str">
        <f>IF(ISBLANK(初期設定!C13)=TRUE,"",初期設定!C13)</f>
        <v>新聞(NHK・ケーブルTV等)</v>
      </c>
      <c r="D18" s="34"/>
      <c r="E18" s="318"/>
      <c r="F18" s="217" t="s">
        <v>16</v>
      </c>
      <c r="G18" s="250"/>
      <c r="H18" s="251"/>
      <c r="I18" s="252"/>
      <c r="J18" s="252"/>
      <c r="K18" s="253"/>
      <c r="L18" s="318"/>
    </row>
    <row r="19" spans="1:12" ht="22.2" customHeight="1" x14ac:dyDescent="0.15">
      <c r="A19" s="317"/>
      <c r="B19" s="351"/>
      <c r="C19" s="215" t="str">
        <f>IF(ISBLANK(初期設定!C14)=TRUE,"",初期設定!C14)</f>
        <v>通信費（固定電話）</v>
      </c>
      <c r="D19" s="34"/>
      <c r="E19" s="318"/>
      <c r="F19" s="217" t="s">
        <v>17</v>
      </c>
      <c r="G19" s="250"/>
      <c r="H19" s="251"/>
      <c r="I19" s="252"/>
      <c r="J19" s="252"/>
      <c r="K19" s="253"/>
      <c r="L19" s="318"/>
    </row>
    <row r="20" spans="1:12" ht="22.2" customHeight="1" x14ac:dyDescent="0.15">
      <c r="A20" s="317"/>
      <c r="B20" s="351"/>
      <c r="C20" s="215" t="str">
        <f>IF(ISBLANK(初期設定!C15)=TRUE,"",初期設定!C15)</f>
        <v>通信費（携帯）</v>
      </c>
      <c r="D20" s="34"/>
      <c r="E20" s="318"/>
      <c r="F20" s="217" t="s">
        <v>18</v>
      </c>
      <c r="G20" s="250"/>
      <c r="H20" s="251"/>
      <c r="I20" s="252"/>
      <c r="J20" s="252"/>
      <c r="K20" s="253"/>
      <c r="L20" s="318"/>
    </row>
    <row r="21" spans="1:12" ht="22.2" customHeight="1" x14ac:dyDescent="0.15">
      <c r="A21" s="317"/>
      <c r="B21" s="351"/>
      <c r="C21" s="215" t="str">
        <f>IF(ISBLANK(初期設定!C16)=TRUE,"",初期設定!C16)</f>
        <v>通信費（ネット・他）</v>
      </c>
      <c r="D21" s="34"/>
      <c r="E21" s="318"/>
      <c r="F21" s="217" t="s">
        <v>19</v>
      </c>
      <c r="G21" s="250"/>
      <c r="H21" s="251"/>
      <c r="I21" s="252"/>
      <c r="J21" s="252"/>
      <c r="K21" s="253"/>
      <c r="L21" s="318"/>
    </row>
    <row r="22" spans="1:12" ht="22.2" customHeight="1" x14ac:dyDescent="0.15">
      <c r="A22" s="317"/>
      <c r="B22" s="351"/>
      <c r="C22" s="215" t="str">
        <f>IF(ISBLANK(初期設定!C17)=TRUE,"",初期設定!C17)</f>
        <v>医療費</v>
      </c>
      <c r="D22" s="34"/>
      <c r="E22" s="318"/>
      <c r="F22" s="217" t="s">
        <v>20</v>
      </c>
      <c r="G22" s="250"/>
      <c r="H22" s="251"/>
      <c r="I22" s="252"/>
      <c r="J22" s="252"/>
      <c r="K22" s="253"/>
      <c r="L22" s="318"/>
    </row>
    <row r="23" spans="1:12" ht="22.2" customHeight="1" x14ac:dyDescent="0.15">
      <c r="A23" s="317"/>
      <c r="B23" s="351"/>
      <c r="C23" s="215" t="str">
        <f>IF(ISBLANK(初期設定!C18)=TRUE,"",初期設定!C18)</f>
        <v>被服費</v>
      </c>
      <c r="D23" s="34"/>
      <c r="E23" s="318"/>
      <c r="F23" s="217" t="s">
        <v>21</v>
      </c>
      <c r="G23" s="250"/>
      <c r="H23" s="251"/>
      <c r="I23" s="252"/>
      <c r="J23" s="252"/>
      <c r="K23" s="253"/>
      <c r="L23" s="318"/>
    </row>
    <row r="24" spans="1:12" ht="22.2" customHeight="1" x14ac:dyDescent="0.15">
      <c r="A24" s="317"/>
      <c r="B24" s="351"/>
      <c r="C24" s="215" t="str">
        <f>IF(ISBLANK(初期設定!C19)=TRUE,"",初期設定!C19)</f>
        <v>美容理容費</v>
      </c>
      <c r="D24" s="34"/>
      <c r="E24" s="318"/>
      <c r="F24" s="217" t="s">
        <v>22</v>
      </c>
      <c r="G24" s="250"/>
      <c r="H24" s="251"/>
      <c r="I24" s="252"/>
      <c r="J24" s="252"/>
      <c r="K24" s="253"/>
      <c r="L24" s="318"/>
    </row>
    <row r="25" spans="1:12" ht="22.2" customHeight="1" x14ac:dyDescent="0.15">
      <c r="A25" s="317"/>
      <c r="B25" s="351"/>
      <c r="C25" s="215" t="str">
        <f>IF(ISBLANK(初期設定!C20)=TRUE,"",初期設定!C20)</f>
        <v>日用品・雑貨費</v>
      </c>
      <c r="D25" s="34"/>
      <c r="E25" s="318"/>
      <c r="F25" s="217" t="s">
        <v>23</v>
      </c>
      <c r="G25" s="250"/>
      <c r="H25" s="251"/>
      <c r="I25" s="252"/>
      <c r="J25" s="252"/>
      <c r="K25" s="253"/>
      <c r="L25" s="318"/>
    </row>
    <row r="26" spans="1:12" ht="22.2" customHeight="1" x14ac:dyDescent="0.15">
      <c r="A26" s="317"/>
      <c r="B26" s="351"/>
      <c r="C26" s="215" t="str">
        <f>IF(ISBLANK(初期設定!C21)=TRUE,"",初期設定!C21)</f>
        <v>レジャー費</v>
      </c>
      <c r="D26" s="34"/>
      <c r="E26" s="318"/>
      <c r="F26" s="217" t="s">
        <v>24</v>
      </c>
      <c r="G26" s="250"/>
      <c r="H26" s="251"/>
      <c r="I26" s="252"/>
      <c r="J26" s="252"/>
      <c r="K26" s="253"/>
      <c r="L26" s="318"/>
    </row>
    <row r="27" spans="1:12" ht="22.2" customHeight="1" x14ac:dyDescent="0.15">
      <c r="A27" s="317"/>
      <c r="B27" s="351"/>
      <c r="C27" s="215" t="str">
        <f>IF(ISBLANK(初期設定!C22)=TRUE,"",初期設定!C22)</f>
        <v>教養娯楽費</v>
      </c>
      <c r="D27" s="34"/>
      <c r="E27" s="318"/>
      <c r="F27" s="217" t="s">
        <v>25</v>
      </c>
      <c r="G27" s="250"/>
      <c r="H27" s="251"/>
      <c r="I27" s="252"/>
      <c r="J27" s="252"/>
      <c r="K27" s="253"/>
      <c r="L27" s="318"/>
    </row>
    <row r="28" spans="1:12" ht="22.2" customHeight="1" x14ac:dyDescent="0.15">
      <c r="A28" s="317"/>
      <c r="B28" s="351"/>
      <c r="C28" s="215" t="str">
        <f>IF(ISBLANK(初期設定!C23)=TRUE,"",初期設定!C23)</f>
        <v>交際費（お中元等含）</v>
      </c>
      <c r="D28" s="34"/>
      <c r="E28" s="318"/>
      <c r="F28" s="217" t="s">
        <v>26</v>
      </c>
      <c r="G28" s="250"/>
      <c r="H28" s="251"/>
      <c r="I28" s="252"/>
      <c r="J28" s="252"/>
      <c r="K28" s="253"/>
      <c r="L28" s="318"/>
    </row>
    <row r="29" spans="1:12" ht="22.2" customHeight="1" x14ac:dyDescent="0.15">
      <c r="A29" s="317"/>
      <c r="B29" s="351"/>
      <c r="C29" s="215" t="str">
        <f>IF(ISBLANK(初期設定!C24)=TRUE,"",初期設定!C24)</f>
        <v>夫こづかい</v>
      </c>
      <c r="D29" s="34"/>
      <c r="E29" s="318"/>
      <c r="F29" s="217" t="s">
        <v>27</v>
      </c>
      <c r="G29" s="250"/>
      <c r="H29" s="251"/>
      <c r="I29" s="252"/>
      <c r="J29" s="252"/>
      <c r="K29" s="253"/>
      <c r="L29" s="318"/>
    </row>
    <row r="30" spans="1:12" ht="22.2" customHeight="1" x14ac:dyDescent="0.15">
      <c r="A30" s="317"/>
      <c r="B30" s="351"/>
      <c r="C30" s="215" t="str">
        <f>IF(ISBLANK(初期設定!C25)=TRUE,"",初期設定!C25)</f>
        <v>妻こづかい</v>
      </c>
      <c r="D30" s="34"/>
      <c r="E30" s="318"/>
      <c r="F30" s="217" t="s">
        <v>28</v>
      </c>
      <c r="G30" s="250"/>
      <c r="H30" s="251"/>
      <c r="I30" s="252"/>
      <c r="J30" s="252"/>
      <c r="K30" s="253"/>
      <c r="L30" s="318"/>
    </row>
    <row r="31" spans="1:12" ht="22.2" customHeight="1" x14ac:dyDescent="0.15">
      <c r="A31" s="317"/>
      <c r="B31" s="351"/>
      <c r="C31" s="215" t="str">
        <f>IF(ISBLANK(初期設定!C26)=TRUE,"",初期設定!C26)</f>
        <v>（予備1）</v>
      </c>
      <c r="D31" s="34"/>
      <c r="E31" s="318"/>
      <c r="F31" s="217" t="s">
        <v>29</v>
      </c>
      <c r="G31" s="250"/>
      <c r="H31" s="251"/>
      <c r="I31" s="252"/>
      <c r="J31" s="252"/>
      <c r="K31" s="253"/>
      <c r="L31" s="318"/>
    </row>
    <row r="32" spans="1:12" ht="22.2" customHeight="1" thickBot="1" x14ac:dyDescent="0.2">
      <c r="A32" s="317"/>
      <c r="B32" s="351"/>
      <c r="C32" s="218" t="str">
        <f>IF(ISBLANK(初期設定!C27)=TRUE,"",初期設定!C27)</f>
        <v>（予備2）</v>
      </c>
      <c r="D32" s="156"/>
      <c r="E32" s="318"/>
      <c r="F32" s="217" t="s">
        <v>30</v>
      </c>
      <c r="G32" s="250"/>
      <c r="H32" s="251"/>
      <c r="I32" s="252"/>
      <c r="J32" s="252"/>
      <c r="K32" s="253"/>
      <c r="L32" s="318"/>
    </row>
    <row r="33" spans="1:12" ht="22.2" customHeight="1" thickBot="1" x14ac:dyDescent="0.2">
      <c r="A33" s="317"/>
      <c r="B33" s="352"/>
      <c r="C33" s="219" t="str">
        <f>IF(ISBLANK(初期設定!B8)=TRUE,"",初期設定!B8) &amp; "小計"</f>
        <v>基本生活費小計</v>
      </c>
      <c r="D33" s="220">
        <f>SUM(D13:D32)</f>
        <v>0</v>
      </c>
      <c r="E33" s="318"/>
      <c r="F33" s="217" t="s">
        <v>31</v>
      </c>
      <c r="G33" s="250"/>
      <c r="H33" s="251"/>
      <c r="I33" s="252"/>
      <c r="J33" s="252"/>
      <c r="K33" s="253"/>
      <c r="L33" s="318"/>
    </row>
    <row r="34" spans="1:12" ht="22.2" customHeight="1" x14ac:dyDescent="0.15">
      <c r="A34" s="317"/>
      <c r="B34" s="347" t="str">
        <f>IF(ISBLANK(初期設定!B28)=TRUE,"",初期設定!B28)</f>
        <v>住居費</v>
      </c>
      <c r="C34" s="221" t="str">
        <f>IF(ISBLANK(初期設定!C28)=TRUE,"",初期設定!C28)</f>
        <v>家賃・駐車場代</v>
      </c>
      <c r="D34" s="157"/>
      <c r="E34" s="318"/>
      <c r="F34" s="217" t="s">
        <v>32</v>
      </c>
      <c r="G34" s="250"/>
      <c r="H34" s="251"/>
      <c r="I34" s="252"/>
      <c r="J34" s="252"/>
      <c r="K34" s="253"/>
      <c r="L34" s="318"/>
    </row>
    <row r="35" spans="1:12" ht="22.2" customHeight="1" x14ac:dyDescent="0.15">
      <c r="A35" s="317"/>
      <c r="B35" s="348"/>
      <c r="C35" s="222" t="str">
        <f>IF(ISBLANK(初期設定!C29)=TRUE,"",初期設定!C29)</f>
        <v>住宅ローン</v>
      </c>
      <c r="D35" s="35"/>
      <c r="E35" s="318"/>
      <c r="F35" s="217" t="s">
        <v>33</v>
      </c>
      <c r="G35" s="250"/>
      <c r="H35" s="251"/>
      <c r="I35" s="252"/>
      <c r="J35" s="252"/>
      <c r="K35" s="253"/>
      <c r="L35" s="318"/>
    </row>
    <row r="36" spans="1:12" ht="22.2" customHeight="1" thickBot="1" x14ac:dyDescent="0.2">
      <c r="A36" s="317"/>
      <c r="B36" s="349"/>
      <c r="C36" s="223" t="str">
        <f>IF(ISBLANK(初期設定!C30)=TRUE,"",初期設定!C30)</f>
        <v>管理費修繕費</v>
      </c>
      <c r="D36" s="156"/>
      <c r="E36" s="318"/>
      <c r="F36" s="217" t="s">
        <v>34</v>
      </c>
      <c r="G36" s="250"/>
      <c r="H36" s="251"/>
      <c r="I36" s="252"/>
      <c r="J36" s="252"/>
      <c r="K36" s="253"/>
      <c r="L36" s="318"/>
    </row>
    <row r="37" spans="1:12" ht="22.2" customHeight="1" x14ac:dyDescent="0.15">
      <c r="A37" s="317"/>
      <c r="B37" s="356" t="str">
        <f>IF(ISBLANK(初期設定!B31)=TRUE,"",初期設定!B31)</f>
        <v>自動車費</v>
      </c>
      <c r="C37" s="221" t="str">
        <f>IF(ISBLANK(初期設定!C31)=TRUE,"",初期設定!C31)</f>
        <v>ガソリン代</v>
      </c>
      <c r="D37" s="159"/>
      <c r="E37" s="318"/>
      <c r="F37" s="217" t="s">
        <v>35</v>
      </c>
      <c r="G37" s="250"/>
      <c r="H37" s="251"/>
      <c r="I37" s="252"/>
      <c r="J37" s="252"/>
      <c r="K37" s="253"/>
      <c r="L37" s="318"/>
    </row>
    <row r="38" spans="1:12" ht="22.2" customHeight="1" x14ac:dyDescent="0.15">
      <c r="A38" s="317"/>
      <c r="B38" s="346"/>
      <c r="C38" s="224" t="str">
        <f>IF(ISBLANK(初期設定!C32)=TRUE,"",初期設定!C32)</f>
        <v>駐車場代</v>
      </c>
      <c r="D38" s="33"/>
      <c r="E38" s="318"/>
      <c r="F38" s="217" t="s">
        <v>36</v>
      </c>
      <c r="G38" s="250"/>
      <c r="H38" s="251"/>
      <c r="I38" s="252"/>
      <c r="J38" s="252"/>
      <c r="K38" s="253"/>
      <c r="L38" s="318"/>
    </row>
    <row r="39" spans="1:12" ht="22.2" customHeight="1" thickBot="1" x14ac:dyDescent="0.2">
      <c r="A39" s="317"/>
      <c r="B39" s="346"/>
      <c r="C39" s="225" t="str">
        <f>IF(ISBLANK(初期設定!C33)=TRUE,"",初期設定!C33)</f>
        <v>車保険代・車検代</v>
      </c>
      <c r="D39" s="35"/>
      <c r="E39" s="318"/>
      <c r="F39" s="217" t="s">
        <v>37</v>
      </c>
      <c r="G39" s="250"/>
      <c r="H39" s="251"/>
      <c r="I39" s="252"/>
      <c r="J39" s="252"/>
      <c r="K39" s="253"/>
      <c r="L39" s="318"/>
    </row>
    <row r="40" spans="1:12" ht="22.2" customHeight="1" x14ac:dyDescent="0.15">
      <c r="A40" s="317"/>
      <c r="B40" s="353" t="str">
        <f>IF(ISBLANK(初期設定!B34)=TRUE,"",初期設定!B34)</f>
        <v>保険</v>
      </c>
      <c r="C40" s="221" t="str">
        <f>IF(ISBLANK(初期設定!C34)=TRUE,"",初期設定!C34)</f>
        <v>生命保険・火災傷害保険</v>
      </c>
      <c r="D40" s="162"/>
      <c r="E40" s="318"/>
      <c r="F40" s="217" t="s">
        <v>38</v>
      </c>
      <c r="G40" s="250"/>
      <c r="H40" s="251"/>
      <c r="I40" s="252"/>
      <c r="J40" s="252"/>
      <c r="K40" s="253"/>
      <c r="L40" s="318"/>
    </row>
    <row r="41" spans="1:12" ht="22.2" customHeight="1" x14ac:dyDescent="0.15">
      <c r="A41" s="317"/>
      <c r="B41" s="354"/>
      <c r="C41" s="224" t="str">
        <f>IF(ISBLANK(初期設定!C35)=TRUE,"",初期設定!C35)</f>
        <v>年金・学資・積立保険</v>
      </c>
      <c r="D41" s="161"/>
      <c r="E41" s="318"/>
      <c r="F41" s="217" t="s">
        <v>39</v>
      </c>
      <c r="G41" s="250"/>
      <c r="H41" s="251"/>
      <c r="I41" s="252"/>
      <c r="J41" s="252"/>
      <c r="K41" s="253"/>
      <c r="L41" s="318"/>
    </row>
    <row r="42" spans="1:12" ht="22.2" customHeight="1" thickBot="1" x14ac:dyDescent="0.2">
      <c r="A42" s="317"/>
      <c r="B42" s="355"/>
      <c r="C42" s="223" t="str">
        <f>IF(ISBLANK(初期設定!C36)=TRUE,"",初期設定!C36)</f>
        <v>（予備）</v>
      </c>
      <c r="D42" s="160"/>
      <c r="E42" s="318"/>
      <c r="F42" s="217" t="s">
        <v>40</v>
      </c>
      <c r="G42" s="250"/>
      <c r="H42" s="251"/>
      <c r="I42" s="252"/>
      <c r="J42" s="252"/>
      <c r="K42" s="253"/>
      <c r="L42" s="318"/>
    </row>
    <row r="43" spans="1:12" ht="22.2" customHeight="1" x14ac:dyDescent="0.15">
      <c r="A43" s="317"/>
      <c r="B43" s="356" t="str">
        <f>IF(ISBLANK(初期設定!B37)=TRUE,"",初期設定!B37)</f>
        <v>教育費</v>
      </c>
      <c r="C43" s="221" t="str">
        <f>IF(ISBLANK(初期設定!C37)=TRUE,"",初期設定!C37)</f>
        <v>塾</v>
      </c>
      <c r="D43" s="159"/>
      <c r="E43" s="318"/>
      <c r="F43" s="217" t="s">
        <v>41</v>
      </c>
      <c r="G43" s="254"/>
      <c r="H43" s="255"/>
      <c r="I43" s="256"/>
      <c r="J43" s="256"/>
      <c r="K43" s="257"/>
      <c r="L43" s="318"/>
    </row>
    <row r="44" spans="1:12" ht="22.2" customHeight="1" x14ac:dyDescent="0.15">
      <c r="A44" s="317"/>
      <c r="B44" s="346"/>
      <c r="C44" s="224" t="str">
        <f>IF(ISBLANK(初期設定!C38)=TRUE,"",初期設定!C38)</f>
        <v>ピアノ</v>
      </c>
      <c r="D44" s="33"/>
      <c r="E44" s="318"/>
      <c r="F44" s="217" t="s">
        <v>42</v>
      </c>
      <c r="G44" s="254"/>
      <c r="H44" s="255"/>
      <c r="I44" s="256"/>
      <c r="J44" s="256"/>
      <c r="K44" s="257"/>
      <c r="L44" s="318"/>
    </row>
    <row r="45" spans="1:12" ht="22.2" customHeight="1" thickBot="1" x14ac:dyDescent="0.2">
      <c r="A45" s="317"/>
      <c r="B45" s="357"/>
      <c r="C45" s="226" t="str">
        <f>IF(ISBLANK(初期設定!C39)=TRUE,"",初期設定!C39)</f>
        <v>（予備）</v>
      </c>
      <c r="D45" s="158"/>
      <c r="E45" s="318"/>
      <c r="F45" s="217" t="s">
        <v>43</v>
      </c>
      <c r="G45" s="250"/>
      <c r="H45" s="251"/>
      <c r="I45" s="252"/>
      <c r="J45" s="252"/>
      <c r="K45" s="253"/>
      <c r="L45" s="318"/>
    </row>
    <row r="46" spans="1:12" ht="22.2" customHeight="1" x14ac:dyDescent="0.15">
      <c r="A46" s="317"/>
      <c r="B46" s="346" t="str">
        <f>IF(ISBLANK(初期設定!B40)=TRUE,"",初期設定!B40)</f>
        <v>その他</v>
      </c>
      <c r="C46" s="225" t="str">
        <f>IF(ISBLANK(初期設定!C40)=TRUE,"",初期設定!C40)</f>
        <v>他ローン</v>
      </c>
      <c r="D46" s="36"/>
      <c r="E46" s="318"/>
      <c r="F46" s="217" t="s">
        <v>44</v>
      </c>
      <c r="G46" s="250"/>
      <c r="H46" s="251"/>
      <c r="I46" s="252"/>
      <c r="J46" s="252"/>
      <c r="K46" s="253"/>
      <c r="L46" s="318"/>
    </row>
    <row r="47" spans="1:12" ht="22.2" customHeight="1" x14ac:dyDescent="0.15">
      <c r="A47" s="317"/>
      <c r="B47" s="346"/>
      <c r="C47" s="224" t="str">
        <f>IF(ISBLANK(初期設定!C41)=TRUE,"",初期設定!C41)</f>
        <v>（予備1）</v>
      </c>
      <c r="D47" s="33"/>
      <c r="E47" s="318"/>
      <c r="F47" s="217" t="s">
        <v>45</v>
      </c>
      <c r="G47" s="250"/>
      <c r="H47" s="251"/>
      <c r="I47" s="252"/>
      <c r="J47" s="252"/>
      <c r="K47" s="253"/>
      <c r="L47" s="318"/>
    </row>
    <row r="48" spans="1:12" ht="22.2" customHeight="1" thickBot="1" x14ac:dyDescent="0.2">
      <c r="A48" s="317"/>
      <c r="B48" s="346"/>
      <c r="C48" s="225" t="str">
        <f>IF(ISBLANK(初期設定!C42)=TRUE,"",初期設定!C42)</f>
        <v>（予備2）</v>
      </c>
      <c r="D48" s="37"/>
      <c r="E48" s="318"/>
      <c r="F48" s="227" t="s">
        <v>47</v>
      </c>
      <c r="G48" s="258"/>
      <c r="H48" s="259"/>
      <c r="I48" s="260"/>
      <c r="J48" s="260"/>
      <c r="K48" s="261"/>
      <c r="L48" s="318"/>
    </row>
    <row r="49" spans="1:12" ht="22.2" customHeight="1" thickTop="1" thickBot="1" x14ac:dyDescent="0.2">
      <c r="A49" s="317"/>
      <c r="B49" s="330" t="s">
        <v>46</v>
      </c>
      <c r="C49" s="331"/>
      <c r="D49" s="228">
        <f>SUM(D13:D32,D34:D48)</f>
        <v>0</v>
      </c>
      <c r="E49" s="318"/>
      <c r="F49" s="229" t="s">
        <v>127</v>
      </c>
      <c r="G49" s="262">
        <f>SUM(G18:G48)</f>
        <v>0</v>
      </c>
      <c r="H49" s="262">
        <f t="shared" ref="H49:J49" si="0">SUM(H18:H48)</f>
        <v>0</v>
      </c>
      <c r="I49" s="262">
        <f t="shared" si="0"/>
        <v>0</v>
      </c>
      <c r="J49" s="262">
        <f t="shared" si="0"/>
        <v>0</v>
      </c>
      <c r="K49" s="263">
        <f>SUM(K18:K48)</f>
        <v>0</v>
      </c>
      <c r="L49" s="318"/>
    </row>
    <row r="50" spans="1:12" ht="22.2" customHeight="1" thickTop="1" thickBot="1" x14ac:dyDescent="0.2">
      <c r="A50" s="317"/>
      <c r="B50" s="332" t="s">
        <v>48</v>
      </c>
      <c r="C50" s="333"/>
      <c r="D50" s="230">
        <f>D10-D49</f>
        <v>0</v>
      </c>
      <c r="E50" s="318"/>
      <c r="F50" s="231" t="s">
        <v>98</v>
      </c>
      <c r="G50" s="264">
        <f>G17-G49</f>
        <v>0</v>
      </c>
      <c r="H50" s="264">
        <f t="shared" ref="H50:K50" si="1">H17-H49</f>
        <v>0</v>
      </c>
      <c r="I50" s="264">
        <f t="shared" si="1"/>
        <v>0</v>
      </c>
      <c r="J50" s="264">
        <f t="shared" si="1"/>
        <v>0</v>
      </c>
      <c r="K50" s="265">
        <f t="shared" si="1"/>
        <v>0</v>
      </c>
      <c r="L50" s="318"/>
    </row>
    <row r="51" spans="1:12" ht="32.1" customHeight="1" x14ac:dyDescent="0.15">
      <c r="A51" s="317"/>
      <c r="B51" s="328" t="s">
        <v>94</v>
      </c>
      <c r="C51" s="328"/>
      <c r="D51" s="328"/>
      <c r="E51" s="328"/>
      <c r="F51" s="328"/>
      <c r="G51" s="328"/>
      <c r="H51" s="328"/>
      <c r="I51" s="328"/>
      <c r="J51" s="328"/>
      <c r="K51" s="328"/>
      <c r="L51" s="232"/>
    </row>
    <row r="52" spans="1:12" ht="18.75" hidden="1" customHeight="1" x14ac:dyDescent="0.15"/>
    <row r="53" spans="1:12" ht="18.75" hidden="1" customHeight="1" x14ac:dyDescent="0.15"/>
    <row r="54" spans="1:12" ht="18" hidden="1" customHeight="1" x14ac:dyDescent="0.15"/>
  </sheetData>
  <sheetProtection algorithmName="SHA-512" hashValue="t7L6KHGclI2cehTY+m+ZoC1wHcm9GPDVAweop1yI+/7cKHQ07lkBWOpLPOhws8GQ4EZv3OV6AmI7KQaMD1wdAA==" saltValue="UKvqv0ohKr8yVUnge4kUkg==" spinCount="100000" sheet="1" objects="1" scenarios="1"/>
  <mergeCells count="30">
    <mergeCell ref="F9:K9"/>
    <mergeCell ref="F10:K14"/>
    <mergeCell ref="B46:B48"/>
    <mergeCell ref="B34:B36"/>
    <mergeCell ref="B13:B33"/>
    <mergeCell ref="B40:B42"/>
    <mergeCell ref="B43:B45"/>
    <mergeCell ref="B37:B39"/>
    <mergeCell ref="B49:C49"/>
    <mergeCell ref="B50:C50"/>
    <mergeCell ref="B9:C9"/>
    <mergeCell ref="B10:C10"/>
    <mergeCell ref="B11:D11"/>
    <mergeCell ref="B12:D12"/>
    <mergeCell ref="A1:D1"/>
    <mergeCell ref="E1:L3"/>
    <mergeCell ref="A2:A51"/>
    <mergeCell ref="B2:D2"/>
    <mergeCell ref="B4:D4"/>
    <mergeCell ref="E4:E50"/>
    <mergeCell ref="F4:K4"/>
    <mergeCell ref="L4:L50"/>
    <mergeCell ref="B5:C5"/>
    <mergeCell ref="F5:K7"/>
    <mergeCell ref="B6:C6"/>
    <mergeCell ref="B7:C7"/>
    <mergeCell ref="B8:C8"/>
    <mergeCell ref="F8:K8"/>
    <mergeCell ref="B51:K51"/>
    <mergeCell ref="F15:K15"/>
  </mergeCells>
  <phoneticPr fontId="13"/>
  <conditionalFormatting sqref="D10 D33 D49:D50">
    <cfRule type="cellIs" dxfId="17" priority="1" stopIfTrue="1" operator="equal">
      <formula>0</formula>
    </cfRule>
  </conditionalFormatting>
  <pageMargins left="0.59027777777777779" right="0.60972222222222228" top="0.40972222222222221" bottom="0.40972222222222221" header="0.51180555555555551" footer="0.51180555555555551"/>
  <pageSetup paperSize="9" scale="74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L53"/>
  <sheetViews>
    <sheetView view="pageBreakPreview" zoomScale="75" zoomScaleNormal="100" zoomScaleSheetLayoutView="75" workbookViewId="0">
      <selection activeCell="D5" sqref="D5"/>
    </sheetView>
  </sheetViews>
  <sheetFormatPr defaultColWidth="0" defaultRowHeight="18" customHeight="1" zeroHeight="1" x14ac:dyDescent="0.15"/>
  <cols>
    <col min="1" max="1" width="2.6640625" customWidth="1"/>
    <col min="2" max="2" width="5.21875" style="3" customWidth="1"/>
    <col min="3" max="3" width="25.88671875" style="3" customWidth="1"/>
    <col min="4" max="4" width="17.88671875" style="3" customWidth="1"/>
    <col min="5" max="5" width="3" style="3" customWidth="1"/>
    <col min="6" max="6" width="12.109375" style="3" customWidth="1"/>
    <col min="7" max="11" width="13.109375" style="3" customWidth="1"/>
    <col min="12" max="12" width="3.6640625" style="3" customWidth="1"/>
    <col min="13" max="13" width="0" style="3" hidden="1" customWidth="1"/>
    <col min="14" max="16384" width="0" style="3" hidden="1"/>
  </cols>
  <sheetData>
    <row r="1" spans="1:12" ht="16.8" customHeight="1" x14ac:dyDescent="0.15">
      <c r="A1" s="317"/>
      <c r="B1" s="317"/>
      <c r="C1" s="317"/>
      <c r="D1" s="317"/>
      <c r="E1" s="318"/>
      <c r="F1" s="318"/>
      <c r="G1" s="318"/>
      <c r="H1" s="318"/>
      <c r="I1" s="318"/>
      <c r="J1" s="318"/>
      <c r="K1" s="318"/>
      <c r="L1" s="318"/>
    </row>
    <row r="2" spans="1:12" ht="18.75" customHeight="1" x14ac:dyDescent="0.15">
      <c r="A2" s="317"/>
      <c r="B2" s="319" t="str">
        <f>初期設定!E2&amp;"年2月 家計簿"</f>
        <v>2023年2月 家計簿</v>
      </c>
      <c r="C2" s="319"/>
      <c r="D2" s="319"/>
      <c r="E2" s="318"/>
      <c r="F2" s="318"/>
      <c r="G2" s="318"/>
      <c r="H2" s="318"/>
      <c r="I2" s="318"/>
      <c r="J2" s="318"/>
      <c r="K2" s="318"/>
      <c r="L2" s="318"/>
    </row>
    <row r="3" spans="1:12" ht="6" customHeight="1" thickBot="1" x14ac:dyDescent="0.2">
      <c r="A3" s="317"/>
      <c r="B3" s="213"/>
      <c r="C3" s="213"/>
      <c r="D3" s="213"/>
      <c r="E3" s="318"/>
      <c r="F3" s="318"/>
      <c r="G3" s="318"/>
      <c r="H3" s="318"/>
      <c r="I3" s="318"/>
      <c r="J3" s="318"/>
      <c r="K3" s="318"/>
      <c r="L3" s="318"/>
    </row>
    <row r="4" spans="1:12" ht="22.2" customHeight="1" x14ac:dyDescent="0.15">
      <c r="A4" s="317"/>
      <c r="B4" s="320" t="s">
        <v>8</v>
      </c>
      <c r="C4" s="320"/>
      <c r="D4" s="320"/>
      <c r="E4" s="318"/>
      <c r="F4" s="321" t="s">
        <v>9</v>
      </c>
      <c r="G4" s="321"/>
      <c r="H4" s="321"/>
      <c r="I4" s="321"/>
      <c r="J4" s="321"/>
      <c r="K4" s="321"/>
      <c r="L4" s="318"/>
    </row>
    <row r="5" spans="1:12" ht="22.2" customHeight="1" thickBot="1" x14ac:dyDescent="0.2">
      <c r="A5" s="317"/>
      <c r="B5" s="322" t="str">
        <f>IF(ISBLANK(初期設定!C2)=TRUE,"",初期設定!C2)</f>
        <v>世帯主収入</v>
      </c>
      <c r="C5" s="322"/>
      <c r="D5" s="33"/>
      <c r="E5" s="318"/>
      <c r="F5" s="324" t="str">
        <f>IF(初期設定!E9=0,"",初期設定!E9)</f>
        <v/>
      </c>
      <c r="G5" s="324"/>
      <c r="H5" s="324"/>
      <c r="I5" s="324"/>
      <c r="J5" s="324"/>
      <c r="K5" s="324"/>
      <c r="L5" s="318"/>
    </row>
    <row r="6" spans="1:12" ht="22.2" customHeight="1" thickBot="1" x14ac:dyDescent="0.2">
      <c r="A6" s="317"/>
      <c r="B6" s="325" t="str">
        <f>IF(ISBLANK(初期設定!C3)=TRUE,"",初期設定!C3)</f>
        <v>配偶者収入</v>
      </c>
      <c r="C6" s="325"/>
      <c r="D6" s="34"/>
      <c r="E6" s="318"/>
      <c r="F6" s="324"/>
      <c r="G6" s="324"/>
      <c r="H6" s="324"/>
      <c r="I6" s="324"/>
      <c r="J6" s="324"/>
      <c r="K6" s="324"/>
      <c r="L6" s="318"/>
    </row>
    <row r="7" spans="1:12" ht="22.2" customHeight="1" thickBot="1" x14ac:dyDescent="0.2">
      <c r="A7" s="317"/>
      <c r="B7" s="326" t="str">
        <f>IF(ISBLANK(初期設定!C4)=TRUE,"",初期設定!C4)</f>
        <v/>
      </c>
      <c r="C7" s="326"/>
      <c r="D7" s="35"/>
      <c r="E7" s="318"/>
      <c r="F7" s="324"/>
      <c r="G7" s="324"/>
      <c r="H7" s="324"/>
      <c r="I7" s="324"/>
      <c r="J7" s="324"/>
      <c r="K7" s="324"/>
      <c r="L7" s="318"/>
    </row>
    <row r="8" spans="1:12" ht="22.2" customHeight="1" thickBot="1" x14ac:dyDescent="0.2">
      <c r="A8" s="317"/>
      <c r="B8" s="326" t="str">
        <f>IF(ISBLANK(初期設定!C5)=TRUE,"",初期設定!C5)</f>
        <v/>
      </c>
      <c r="C8" s="326"/>
      <c r="D8" s="35"/>
      <c r="E8" s="318"/>
      <c r="F8" s="327"/>
      <c r="G8" s="327"/>
      <c r="H8" s="327"/>
      <c r="I8" s="327"/>
      <c r="J8" s="327"/>
      <c r="K8" s="327"/>
      <c r="L8" s="318"/>
    </row>
    <row r="9" spans="1:12" ht="22.2" customHeight="1" thickBot="1" x14ac:dyDescent="0.2">
      <c r="A9" s="317"/>
      <c r="B9" s="334" t="str">
        <f>IF(ISBLANK(初期設定!C6)=TRUE,"",初期設定!C6)</f>
        <v/>
      </c>
      <c r="C9" s="334"/>
      <c r="D9" s="38"/>
      <c r="E9" s="318"/>
      <c r="F9" s="336" t="s">
        <v>12</v>
      </c>
      <c r="G9" s="336"/>
      <c r="H9" s="336"/>
      <c r="I9" s="336"/>
      <c r="J9" s="336"/>
      <c r="K9" s="336"/>
      <c r="L9" s="318"/>
    </row>
    <row r="10" spans="1:12" ht="22.2" customHeight="1" thickTop="1" thickBot="1" x14ac:dyDescent="0.2">
      <c r="A10" s="317"/>
      <c r="B10" s="335" t="s">
        <v>13</v>
      </c>
      <c r="C10" s="335"/>
      <c r="D10" s="214">
        <f>SUM(D5:D9)</f>
        <v>0</v>
      </c>
      <c r="E10" s="318"/>
      <c r="F10" s="337"/>
      <c r="G10" s="338"/>
      <c r="H10" s="338"/>
      <c r="I10" s="338"/>
      <c r="J10" s="338"/>
      <c r="K10" s="339"/>
      <c r="L10" s="318"/>
    </row>
    <row r="11" spans="1:12" ht="22.2" customHeight="1" thickBot="1" x14ac:dyDescent="0.2">
      <c r="A11" s="317"/>
      <c r="B11" s="318"/>
      <c r="C11" s="318"/>
      <c r="D11" s="318"/>
      <c r="E11" s="318"/>
      <c r="F11" s="340"/>
      <c r="G11" s="341"/>
      <c r="H11" s="341"/>
      <c r="I11" s="341"/>
      <c r="J11" s="341"/>
      <c r="K11" s="342"/>
      <c r="L11" s="318"/>
    </row>
    <row r="12" spans="1:12" ht="22.2" customHeight="1" x14ac:dyDescent="0.15">
      <c r="A12" s="317"/>
      <c r="B12" s="320" t="s">
        <v>14</v>
      </c>
      <c r="C12" s="320"/>
      <c r="D12" s="320"/>
      <c r="E12" s="318"/>
      <c r="F12" s="340"/>
      <c r="G12" s="341"/>
      <c r="H12" s="341"/>
      <c r="I12" s="341"/>
      <c r="J12" s="341"/>
      <c r="K12" s="342"/>
      <c r="L12" s="318"/>
    </row>
    <row r="13" spans="1:12" ht="22.2" customHeight="1" x14ac:dyDescent="0.15">
      <c r="A13" s="317"/>
      <c r="B13" s="350" t="str">
        <f>IF(ISBLANK(初期設定!B8)=TRUE,"",初期設定!B8)</f>
        <v>基本生活費</v>
      </c>
      <c r="C13" s="215" t="str">
        <f>IF(ISBLANK(初期設定!C8)=TRUE,"",初期設定!C8)</f>
        <v>食費</v>
      </c>
      <c r="D13" s="177"/>
      <c r="E13" s="318"/>
      <c r="F13" s="340"/>
      <c r="G13" s="341"/>
      <c r="H13" s="341"/>
      <c r="I13" s="341"/>
      <c r="J13" s="341"/>
      <c r="K13" s="342"/>
      <c r="L13" s="318"/>
    </row>
    <row r="14" spans="1:12" ht="22.2" customHeight="1" thickBot="1" x14ac:dyDescent="0.2">
      <c r="A14" s="317"/>
      <c r="B14" s="351"/>
      <c r="C14" s="215" t="str">
        <f>IF(ISBLANK(初期設定!C9)=TRUE,"",初期設定!C9)</f>
        <v>外食費</v>
      </c>
      <c r="D14" s="34"/>
      <c r="E14" s="318"/>
      <c r="F14" s="343"/>
      <c r="G14" s="344"/>
      <c r="H14" s="344"/>
      <c r="I14" s="344"/>
      <c r="J14" s="344"/>
      <c r="K14" s="345"/>
      <c r="L14" s="318"/>
    </row>
    <row r="15" spans="1:12" ht="22.2" customHeight="1" thickBot="1" x14ac:dyDescent="0.2">
      <c r="A15" s="317"/>
      <c r="B15" s="351"/>
      <c r="C15" s="215" t="str">
        <f>IF(ISBLANK(初期設定!C10)=TRUE,"",初期設定!C10)</f>
        <v>電気代</v>
      </c>
      <c r="D15" s="34"/>
      <c r="E15" s="318"/>
      <c r="F15" s="329"/>
      <c r="G15" s="329"/>
      <c r="H15" s="329"/>
      <c r="I15" s="329"/>
      <c r="J15" s="329"/>
      <c r="K15" s="329"/>
      <c r="L15" s="318"/>
    </row>
    <row r="16" spans="1:12" ht="22.2" customHeight="1" thickBot="1" x14ac:dyDescent="0.2">
      <c r="A16" s="317"/>
      <c r="B16" s="351"/>
      <c r="C16" s="215" t="str">
        <f>IF(ISBLANK(初期設定!C11)=TRUE,"",初期設定!C11)</f>
        <v>水道代</v>
      </c>
      <c r="D16" s="34"/>
      <c r="E16" s="318"/>
      <c r="F16" s="243" t="s">
        <v>97</v>
      </c>
      <c r="G16" s="266"/>
      <c r="H16" s="266"/>
      <c r="I16" s="266"/>
      <c r="J16" s="266"/>
      <c r="K16" s="267"/>
      <c r="L16" s="318"/>
    </row>
    <row r="17" spans="1:12" ht="22.2" customHeight="1" x14ac:dyDescent="0.15">
      <c r="A17" s="317"/>
      <c r="B17" s="351"/>
      <c r="C17" s="215" t="str">
        <f>IF(ISBLANK(初期設定!C12)=TRUE,"",初期設定!C12)</f>
        <v>ガス代</v>
      </c>
      <c r="D17" s="34"/>
      <c r="E17" s="318"/>
      <c r="F17" s="216" t="s">
        <v>15</v>
      </c>
      <c r="G17" s="246"/>
      <c r="H17" s="247"/>
      <c r="I17" s="248"/>
      <c r="J17" s="248"/>
      <c r="K17" s="249"/>
      <c r="L17" s="318"/>
    </row>
    <row r="18" spans="1:12" ht="22.2" customHeight="1" x14ac:dyDescent="0.15">
      <c r="A18" s="317"/>
      <c r="B18" s="351"/>
      <c r="C18" s="215" t="str">
        <f>IF(ISBLANK(初期設定!C13)=TRUE,"",初期設定!C13)</f>
        <v>新聞(NHK・ケーブルTV等)</v>
      </c>
      <c r="D18" s="34"/>
      <c r="E18" s="318"/>
      <c r="F18" s="217" t="s">
        <v>16</v>
      </c>
      <c r="G18" s="250"/>
      <c r="H18" s="251"/>
      <c r="I18" s="252"/>
      <c r="J18" s="252"/>
      <c r="K18" s="253"/>
      <c r="L18" s="318"/>
    </row>
    <row r="19" spans="1:12" ht="22.2" customHeight="1" x14ac:dyDescent="0.15">
      <c r="A19" s="317"/>
      <c r="B19" s="351"/>
      <c r="C19" s="215" t="str">
        <f>IF(ISBLANK(初期設定!C14)=TRUE,"",初期設定!C14)</f>
        <v>通信費（固定電話）</v>
      </c>
      <c r="D19" s="34"/>
      <c r="E19" s="318"/>
      <c r="F19" s="217" t="s">
        <v>17</v>
      </c>
      <c r="G19" s="250"/>
      <c r="H19" s="251"/>
      <c r="I19" s="252"/>
      <c r="J19" s="252"/>
      <c r="K19" s="253"/>
      <c r="L19" s="318"/>
    </row>
    <row r="20" spans="1:12" ht="22.2" customHeight="1" x14ac:dyDescent="0.15">
      <c r="A20" s="317"/>
      <c r="B20" s="351"/>
      <c r="C20" s="215" t="str">
        <f>IF(ISBLANK(初期設定!C15)=TRUE,"",初期設定!C15)</f>
        <v>通信費（携帯）</v>
      </c>
      <c r="D20" s="34"/>
      <c r="E20" s="318"/>
      <c r="F20" s="217" t="s">
        <v>18</v>
      </c>
      <c r="G20" s="250"/>
      <c r="H20" s="251"/>
      <c r="I20" s="252"/>
      <c r="J20" s="252"/>
      <c r="K20" s="253"/>
      <c r="L20" s="318"/>
    </row>
    <row r="21" spans="1:12" ht="22.2" customHeight="1" x14ac:dyDescent="0.15">
      <c r="A21" s="317"/>
      <c r="B21" s="351"/>
      <c r="C21" s="215" t="str">
        <f>IF(ISBLANK(初期設定!C16)=TRUE,"",初期設定!C16)</f>
        <v>通信費（ネット・他）</v>
      </c>
      <c r="D21" s="34"/>
      <c r="E21" s="318"/>
      <c r="F21" s="217" t="s">
        <v>19</v>
      </c>
      <c r="G21" s="250"/>
      <c r="H21" s="251"/>
      <c r="I21" s="252"/>
      <c r="J21" s="252"/>
      <c r="K21" s="253"/>
      <c r="L21" s="318"/>
    </row>
    <row r="22" spans="1:12" ht="22.2" customHeight="1" x14ac:dyDescent="0.15">
      <c r="A22" s="317"/>
      <c r="B22" s="351"/>
      <c r="C22" s="215" t="str">
        <f>IF(ISBLANK(初期設定!C17)=TRUE,"",初期設定!C17)</f>
        <v>医療費</v>
      </c>
      <c r="D22" s="34"/>
      <c r="E22" s="318"/>
      <c r="F22" s="217" t="s">
        <v>20</v>
      </c>
      <c r="G22" s="250"/>
      <c r="H22" s="251"/>
      <c r="I22" s="252"/>
      <c r="J22" s="252"/>
      <c r="K22" s="253"/>
      <c r="L22" s="318"/>
    </row>
    <row r="23" spans="1:12" ht="22.2" customHeight="1" x14ac:dyDescent="0.15">
      <c r="A23" s="317"/>
      <c r="B23" s="351"/>
      <c r="C23" s="215" t="str">
        <f>IF(ISBLANK(初期設定!C18)=TRUE,"",初期設定!C18)</f>
        <v>被服費</v>
      </c>
      <c r="D23" s="34"/>
      <c r="E23" s="318"/>
      <c r="F23" s="217" t="s">
        <v>21</v>
      </c>
      <c r="G23" s="250"/>
      <c r="H23" s="251"/>
      <c r="I23" s="252"/>
      <c r="J23" s="252"/>
      <c r="K23" s="253"/>
      <c r="L23" s="318"/>
    </row>
    <row r="24" spans="1:12" ht="22.2" customHeight="1" x14ac:dyDescent="0.15">
      <c r="A24" s="317"/>
      <c r="B24" s="351"/>
      <c r="C24" s="215" t="str">
        <f>IF(ISBLANK(初期設定!C19)=TRUE,"",初期設定!C19)</f>
        <v>美容理容費</v>
      </c>
      <c r="D24" s="34"/>
      <c r="E24" s="318"/>
      <c r="F24" s="217" t="s">
        <v>22</v>
      </c>
      <c r="G24" s="250"/>
      <c r="H24" s="251"/>
      <c r="I24" s="252"/>
      <c r="J24" s="252"/>
      <c r="K24" s="253"/>
      <c r="L24" s="318"/>
    </row>
    <row r="25" spans="1:12" ht="22.2" customHeight="1" x14ac:dyDescent="0.15">
      <c r="A25" s="317"/>
      <c r="B25" s="351"/>
      <c r="C25" s="215" t="str">
        <f>IF(ISBLANK(初期設定!C20)=TRUE,"",初期設定!C20)</f>
        <v>日用品・雑貨費</v>
      </c>
      <c r="D25" s="34"/>
      <c r="E25" s="318"/>
      <c r="F25" s="217" t="s">
        <v>23</v>
      </c>
      <c r="G25" s="250"/>
      <c r="H25" s="251"/>
      <c r="I25" s="252"/>
      <c r="J25" s="252"/>
      <c r="K25" s="253"/>
      <c r="L25" s="318"/>
    </row>
    <row r="26" spans="1:12" ht="22.2" customHeight="1" x14ac:dyDescent="0.15">
      <c r="A26" s="317"/>
      <c r="B26" s="351"/>
      <c r="C26" s="215" t="str">
        <f>IF(ISBLANK(初期設定!C21)=TRUE,"",初期設定!C21)</f>
        <v>レジャー費</v>
      </c>
      <c r="D26" s="34"/>
      <c r="E26" s="318"/>
      <c r="F26" s="217" t="s">
        <v>24</v>
      </c>
      <c r="G26" s="250"/>
      <c r="H26" s="251"/>
      <c r="I26" s="252"/>
      <c r="J26" s="252"/>
      <c r="K26" s="253"/>
      <c r="L26" s="318"/>
    </row>
    <row r="27" spans="1:12" ht="22.2" customHeight="1" x14ac:dyDescent="0.15">
      <c r="A27" s="317"/>
      <c r="B27" s="351"/>
      <c r="C27" s="215" t="str">
        <f>IF(ISBLANK(初期設定!C22)=TRUE,"",初期設定!C22)</f>
        <v>教養娯楽費</v>
      </c>
      <c r="D27" s="34"/>
      <c r="E27" s="318"/>
      <c r="F27" s="217" t="s">
        <v>25</v>
      </c>
      <c r="G27" s="250"/>
      <c r="H27" s="251"/>
      <c r="I27" s="252"/>
      <c r="J27" s="252"/>
      <c r="K27" s="253"/>
      <c r="L27" s="318"/>
    </row>
    <row r="28" spans="1:12" ht="22.2" customHeight="1" x14ac:dyDescent="0.15">
      <c r="A28" s="317"/>
      <c r="B28" s="351"/>
      <c r="C28" s="215" t="str">
        <f>IF(ISBLANK(初期設定!C23)=TRUE,"",初期設定!C23)</f>
        <v>交際費（お中元等含）</v>
      </c>
      <c r="D28" s="34"/>
      <c r="E28" s="318"/>
      <c r="F28" s="217" t="s">
        <v>26</v>
      </c>
      <c r="G28" s="250"/>
      <c r="H28" s="251"/>
      <c r="I28" s="252"/>
      <c r="J28" s="252"/>
      <c r="K28" s="253"/>
      <c r="L28" s="318"/>
    </row>
    <row r="29" spans="1:12" ht="22.2" customHeight="1" x14ac:dyDescent="0.15">
      <c r="A29" s="317"/>
      <c r="B29" s="351"/>
      <c r="C29" s="215" t="str">
        <f>IF(ISBLANK(初期設定!C24)=TRUE,"",初期設定!C24)</f>
        <v>夫こづかい</v>
      </c>
      <c r="D29" s="34"/>
      <c r="E29" s="318"/>
      <c r="F29" s="217" t="s">
        <v>27</v>
      </c>
      <c r="G29" s="250"/>
      <c r="H29" s="251"/>
      <c r="I29" s="252"/>
      <c r="J29" s="252"/>
      <c r="K29" s="253"/>
      <c r="L29" s="318"/>
    </row>
    <row r="30" spans="1:12" ht="22.2" customHeight="1" x14ac:dyDescent="0.15">
      <c r="A30" s="317"/>
      <c r="B30" s="351"/>
      <c r="C30" s="215" t="str">
        <f>IF(ISBLANK(初期設定!C25)=TRUE,"",初期設定!C25)</f>
        <v>妻こづかい</v>
      </c>
      <c r="D30" s="34"/>
      <c r="E30" s="318"/>
      <c r="F30" s="217" t="s">
        <v>28</v>
      </c>
      <c r="G30" s="250"/>
      <c r="H30" s="251"/>
      <c r="I30" s="252"/>
      <c r="J30" s="252"/>
      <c r="K30" s="253"/>
      <c r="L30" s="318"/>
    </row>
    <row r="31" spans="1:12" ht="22.2" customHeight="1" x14ac:dyDescent="0.15">
      <c r="A31" s="317"/>
      <c r="B31" s="351"/>
      <c r="C31" s="215" t="str">
        <f>IF(ISBLANK(初期設定!C26)=TRUE,"",初期設定!C26)</f>
        <v>（予備1）</v>
      </c>
      <c r="D31" s="34"/>
      <c r="E31" s="318"/>
      <c r="F31" s="217" t="s">
        <v>29</v>
      </c>
      <c r="G31" s="250"/>
      <c r="H31" s="251"/>
      <c r="I31" s="252"/>
      <c r="J31" s="252"/>
      <c r="K31" s="253"/>
      <c r="L31" s="318"/>
    </row>
    <row r="32" spans="1:12" ht="22.2" customHeight="1" thickBot="1" x14ac:dyDescent="0.2">
      <c r="A32" s="317"/>
      <c r="B32" s="351"/>
      <c r="C32" s="218" t="str">
        <f>IF(ISBLANK(初期設定!C27)=TRUE,"",初期設定!C27)</f>
        <v>（予備2）</v>
      </c>
      <c r="D32" s="156"/>
      <c r="E32" s="318"/>
      <c r="F32" s="217" t="s">
        <v>30</v>
      </c>
      <c r="G32" s="250"/>
      <c r="H32" s="251"/>
      <c r="I32" s="252"/>
      <c r="J32" s="252"/>
      <c r="K32" s="253"/>
      <c r="L32" s="318"/>
    </row>
    <row r="33" spans="1:12" ht="22.2" customHeight="1" thickBot="1" x14ac:dyDescent="0.2">
      <c r="A33" s="317"/>
      <c r="B33" s="352"/>
      <c r="C33" s="219" t="str">
        <f>IF(ISBLANK(初期設定!B8)=TRUE,"",初期設定!B8) &amp; "小計"</f>
        <v>基本生活費小計</v>
      </c>
      <c r="D33" s="220">
        <f>SUM(D13:D32)</f>
        <v>0</v>
      </c>
      <c r="E33" s="318"/>
      <c r="F33" s="217" t="s">
        <v>31</v>
      </c>
      <c r="G33" s="250"/>
      <c r="H33" s="251"/>
      <c r="I33" s="252"/>
      <c r="J33" s="252"/>
      <c r="K33" s="253"/>
      <c r="L33" s="318"/>
    </row>
    <row r="34" spans="1:12" ht="22.2" customHeight="1" x14ac:dyDescent="0.15">
      <c r="A34" s="317"/>
      <c r="B34" s="347" t="str">
        <f>IF(ISBLANK(初期設定!B28)=TRUE,"",初期設定!B28)</f>
        <v>住居費</v>
      </c>
      <c r="C34" s="221" t="str">
        <f>IF(ISBLANK(初期設定!C28)=TRUE,"",初期設定!C28)</f>
        <v>家賃・駐車場代</v>
      </c>
      <c r="D34" s="157"/>
      <c r="E34" s="318"/>
      <c r="F34" s="217" t="s">
        <v>32</v>
      </c>
      <c r="G34" s="250"/>
      <c r="H34" s="251"/>
      <c r="I34" s="252"/>
      <c r="J34" s="252"/>
      <c r="K34" s="253"/>
      <c r="L34" s="318"/>
    </row>
    <row r="35" spans="1:12" ht="22.2" customHeight="1" x14ac:dyDescent="0.15">
      <c r="A35" s="317"/>
      <c r="B35" s="348"/>
      <c r="C35" s="222" t="str">
        <f>IF(ISBLANK(初期設定!C29)=TRUE,"",初期設定!C29)</f>
        <v>住宅ローン</v>
      </c>
      <c r="D35" s="35"/>
      <c r="E35" s="318"/>
      <c r="F35" s="217" t="s">
        <v>33</v>
      </c>
      <c r="G35" s="250"/>
      <c r="H35" s="251"/>
      <c r="I35" s="252"/>
      <c r="J35" s="252"/>
      <c r="K35" s="253"/>
      <c r="L35" s="318"/>
    </row>
    <row r="36" spans="1:12" ht="22.2" customHeight="1" thickBot="1" x14ac:dyDescent="0.2">
      <c r="A36" s="317"/>
      <c r="B36" s="349"/>
      <c r="C36" s="223" t="str">
        <f>IF(ISBLANK(初期設定!C30)=TRUE,"",初期設定!C30)</f>
        <v>管理費修繕費</v>
      </c>
      <c r="D36" s="156"/>
      <c r="E36" s="318"/>
      <c r="F36" s="217" t="s">
        <v>34</v>
      </c>
      <c r="G36" s="250"/>
      <c r="H36" s="251"/>
      <c r="I36" s="252"/>
      <c r="J36" s="252"/>
      <c r="K36" s="253"/>
      <c r="L36" s="318"/>
    </row>
    <row r="37" spans="1:12" ht="22.2" customHeight="1" x14ac:dyDescent="0.15">
      <c r="A37" s="317"/>
      <c r="B37" s="356" t="str">
        <f>IF(ISBLANK(初期設定!B31)=TRUE,"",初期設定!B31)</f>
        <v>自動車費</v>
      </c>
      <c r="C37" s="221" t="str">
        <f>IF(ISBLANK(初期設定!C31)=TRUE,"",初期設定!C31)</f>
        <v>ガソリン代</v>
      </c>
      <c r="D37" s="159"/>
      <c r="E37" s="318"/>
      <c r="F37" s="217" t="s">
        <v>35</v>
      </c>
      <c r="G37" s="250"/>
      <c r="H37" s="251"/>
      <c r="I37" s="252"/>
      <c r="J37" s="252"/>
      <c r="K37" s="253"/>
      <c r="L37" s="318"/>
    </row>
    <row r="38" spans="1:12" ht="22.2" customHeight="1" x14ac:dyDescent="0.15">
      <c r="A38" s="317"/>
      <c r="B38" s="346"/>
      <c r="C38" s="224" t="str">
        <f>IF(ISBLANK(初期設定!C32)=TRUE,"",初期設定!C32)</f>
        <v>駐車場代</v>
      </c>
      <c r="D38" s="33"/>
      <c r="E38" s="318"/>
      <c r="F38" s="217" t="s">
        <v>36</v>
      </c>
      <c r="G38" s="250"/>
      <c r="H38" s="251"/>
      <c r="I38" s="252"/>
      <c r="J38" s="252"/>
      <c r="K38" s="253"/>
      <c r="L38" s="318"/>
    </row>
    <row r="39" spans="1:12" ht="22.2" customHeight="1" thickBot="1" x14ac:dyDescent="0.2">
      <c r="A39" s="317"/>
      <c r="B39" s="346"/>
      <c r="C39" s="225" t="str">
        <f>IF(ISBLANK(初期設定!C33)=TRUE,"",初期設定!C33)</f>
        <v>車保険代・車検代</v>
      </c>
      <c r="D39" s="35"/>
      <c r="E39" s="318"/>
      <c r="F39" s="217" t="s">
        <v>37</v>
      </c>
      <c r="G39" s="250"/>
      <c r="H39" s="251"/>
      <c r="I39" s="252"/>
      <c r="J39" s="252"/>
      <c r="K39" s="253"/>
      <c r="L39" s="318"/>
    </row>
    <row r="40" spans="1:12" ht="22.2" customHeight="1" x14ac:dyDescent="0.15">
      <c r="A40" s="317"/>
      <c r="B40" s="353" t="str">
        <f>IF(ISBLANK(初期設定!B34)=TRUE,"",初期設定!B34)</f>
        <v>保険</v>
      </c>
      <c r="C40" s="221" t="str">
        <f>IF(ISBLANK(初期設定!C34)=TRUE,"",初期設定!C34)</f>
        <v>生命保険・火災傷害保険</v>
      </c>
      <c r="D40" s="162"/>
      <c r="E40" s="318"/>
      <c r="F40" s="217" t="s">
        <v>38</v>
      </c>
      <c r="G40" s="250"/>
      <c r="H40" s="251"/>
      <c r="I40" s="252"/>
      <c r="J40" s="252"/>
      <c r="K40" s="253"/>
      <c r="L40" s="318"/>
    </row>
    <row r="41" spans="1:12" ht="22.2" customHeight="1" x14ac:dyDescent="0.15">
      <c r="A41" s="317"/>
      <c r="B41" s="354"/>
      <c r="C41" s="224" t="str">
        <f>IF(ISBLANK(初期設定!C35)=TRUE,"",初期設定!C35)</f>
        <v>年金・学資・積立保険</v>
      </c>
      <c r="D41" s="161"/>
      <c r="E41" s="318"/>
      <c r="F41" s="217" t="s">
        <v>39</v>
      </c>
      <c r="G41" s="250"/>
      <c r="H41" s="251"/>
      <c r="I41" s="252"/>
      <c r="J41" s="252"/>
      <c r="K41" s="253"/>
      <c r="L41" s="318"/>
    </row>
    <row r="42" spans="1:12" ht="22.2" customHeight="1" thickBot="1" x14ac:dyDescent="0.2">
      <c r="A42" s="317"/>
      <c r="B42" s="355"/>
      <c r="C42" s="223" t="str">
        <f>IF(ISBLANK(初期設定!C36)=TRUE,"",初期設定!C36)</f>
        <v>（予備）</v>
      </c>
      <c r="D42" s="160"/>
      <c r="E42" s="318"/>
      <c r="F42" s="217" t="s">
        <v>40</v>
      </c>
      <c r="G42" s="250"/>
      <c r="H42" s="251"/>
      <c r="I42" s="252"/>
      <c r="J42" s="252"/>
      <c r="K42" s="253"/>
      <c r="L42" s="318"/>
    </row>
    <row r="43" spans="1:12" ht="22.2" customHeight="1" x14ac:dyDescent="0.15">
      <c r="A43" s="317"/>
      <c r="B43" s="356" t="str">
        <f>IF(ISBLANK(初期設定!B37)=TRUE,"",初期設定!B37)</f>
        <v>教育費</v>
      </c>
      <c r="C43" s="221" t="str">
        <f>IF(ISBLANK(初期設定!C37)=TRUE,"",初期設定!C37)</f>
        <v>塾</v>
      </c>
      <c r="D43" s="159"/>
      <c r="E43" s="318"/>
      <c r="F43" s="217" t="s">
        <v>41</v>
      </c>
      <c r="G43" s="254"/>
      <c r="H43" s="255"/>
      <c r="I43" s="256"/>
      <c r="J43" s="256"/>
      <c r="K43" s="257"/>
      <c r="L43" s="318"/>
    </row>
    <row r="44" spans="1:12" ht="22.2" customHeight="1" x14ac:dyDescent="0.15">
      <c r="A44" s="317"/>
      <c r="B44" s="346"/>
      <c r="C44" s="224" t="str">
        <f>IF(ISBLANK(初期設定!C38)=TRUE,"",初期設定!C38)</f>
        <v>ピアノ</v>
      </c>
      <c r="D44" s="33"/>
      <c r="E44" s="318"/>
      <c r="F44" s="217" t="s">
        <v>42</v>
      </c>
      <c r="G44" s="254"/>
      <c r="H44" s="255"/>
      <c r="I44" s="256"/>
      <c r="J44" s="256"/>
      <c r="K44" s="257"/>
      <c r="L44" s="318"/>
    </row>
    <row r="45" spans="1:12" ht="22.2" customHeight="1" thickBot="1" x14ac:dyDescent="0.2">
      <c r="A45" s="317"/>
      <c r="B45" s="357"/>
      <c r="C45" s="226" t="str">
        <f>IF(ISBLANK(初期設定!C39)=TRUE,"",初期設定!C39)</f>
        <v>（予備）</v>
      </c>
      <c r="D45" s="158"/>
      <c r="E45" s="318"/>
      <c r="F45" s="217" t="s">
        <v>43</v>
      </c>
      <c r="G45" s="250"/>
      <c r="H45" s="251"/>
      <c r="I45" s="252"/>
      <c r="J45" s="252"/>
      <c r="K45" s="253"/>
      <c r="L45" s="318"/>
    </row>
    <row r="46" spans="1:12" ht="22.2" customHeight="1" x14ac:dyDescent="0.15">
      <c r="A46" s="317"/>
      <c r="B46" s="346" t="str">
        <f>IF(ISBLANK(初期設定!B40)=TRUE,"",初期設定!B40)</f>
        <v>その他</v>
      </c>
      <c r="C46" s="225" t="str">
        <f>IF(ISBLANK(初期設定!C40)=TRUE,"",初期設定!C40)</f>
        <v>他ローン</v>
      </c>
      <c r="D46" s="36"/>
      <c r="E46" s="318"/>
      <c r="F46" s="217" t="s">
        <v>44</v>
      </c>
      <c r="G46" s="250"/>
      <c r="H46" s="251"/>
      <c r="I46" s="252"/>
      <c r="J46" s="252"/>
      <c r="K46" s="253"/>
      <c r="L46" s="318"/>
    </row>
    <row r="47" spans="1:12" ht="22.2" customHeight="1" x14ac:dyDescent="0.15">
      <c r="A47" s="317"/>
      <c r="B47" s="346"/>
      <c r="C47" s="224" t="str">
        <f>IF(ISBLANK(初期設定!C41)=TRUE,"",初期設定!C41)</f>
        <v>（予備1）</v>
      </c>
      <c r="D47" s="33"/>
      <c r="E47" s="318"/>
      <c r="F47" s="217" t="s">
        <v>45</v>
      </c>
      <c r="G47" s="250"/>
      <c r="H47" s="251"/>
      <c r="I47" s="252"/>
      <c r="J47" s="252"/>
      <c r="K47" s="253"/>
      <c r="L47" s="318"/>
    </row>
    <row r="48" spans="1:12" ht="22.2" customHeight="1" thickBot="1" x14ac:dyDescent="0.2">
      <c r="A48" s="317"/>
      <c r="B48" s="346"/>
      <c r="C48" s="225" t="str">
        <f>IF(ISBLANK(初期設定!C42)=TRUE,"",初期設定!C42)</f>
        <v>（予備2）</v>
      </c>
      <c r="D48" s="37"/>
      <c r="E48" s="318"/>
      <c r="F48" s="227" t="s">
        <v>47</v>
      </c>
      <c r="G48" s="258"/>
      <c r="H48" s="259"/>
      <c r="I48" s="260"/>
      <c r="J48" s="260"/>
      <c r="K48" s="261"/>
      <c r="L48" s="318"/>
    </row>
    <row r="49" spans="1:12" ht="22.2" customHeight="1" thickTop="1" thickBot="1" x14ac:dyDescent="0.2">
      <c r="A49" s="317"/>
      <c r="B49" s="330" t="s">
        <v>46</v>
      </c>
      <c r="C49" s="331"/>
      <c r="D49" s="228">
        <f>SUM(D13:D32,D34:D48)</f>
        <v>0</v>
      </c>
      <c r="E49" s="318"/>
      <c r="F49" s="229" t="s">
        <v>127</v>
      </c>
      <c r="G49" s="262">
        <f>SUM(G18:G48)</f>
        <v>0</v>
      </c>
      <c r="H49" s="262">
        <f t="shared" ref="H49:J49" si="0">SUM(H18:H48)</f>
        <v>0</v>
      </c>
      <c r="I49" s="262">
        <f t="shared" si="0"/>
        <v>0</v>
      </c>
      <c r="J49" s="262">
        <f t="shared" si="0"/>
        <v>0</v>
      </c>
      <c r="K49" s="263">
        <f>SUM(K18:K48)</f>
        <v>0</v>
      </c>
      <c r="L49" s="318"/>
    </row>
    <row r="50" spans="1:12" ht="22.2" customHeight="1" thickTop="1" thickBot="1" x14ac:dyDescent="0.2">
      <c r="A50" s="317"/>
      <c r="B50" s="332" t="s">
        <v>48</v>
      </c>
      <c r="C50" s="333"/>
      <c r="D50" s="230">
        <f>D10-D49</f>
        <v>0</v>
      </c>
      <c r="E50" s="318"/>
      <c r="F50" s="231" t="s">
        <v>98</v>
      </c>
      <c r="G50" s="264">
        <f>G17-G49</f>
        <v>0</v>
      </c>
      <c r="H50" s="264">
        <f t="shared" ref="H50:K50" si="1">H17-H49</f>
        <v>0</v>
      </c>
      <c r="I50" s="264">
        <f t="shared" si="1"/>
        <v>0</v>
      </c>
      <c r="J50" s="264">
        <f t="shared" si="1"/>
        <v>0</v>
      </c>
      <c r="K50" s="265">
        <f t="shared" si="1"/>
        <v>0</v>
      </c>
      <c r="L50" s="318"/>
    </row>
    <row r="51" spans="1:12" ht="32.1" customHeight="1" x14ac:dyDescent="0.15">
      <c r="A51" s="317"/>
      <c r="B51" s="328" t="s">
        <v>94</v>
      </c>
      <c r="C51" s="328"/>
      <c r="D51" s="328"/>
      <c r="E51" s="328"/>
      <c r="F51" s="328"/>
      <c r="G51" s="328"/>
      <c r="H51" s="328"/>
      <c r="I51" s="328"/>
      <c r="J51" s="328"/>
      <c r="K51" s="328"/>
      <c r="L51" s="232"/>
    </row>
    <row r="52" spans="1:12" ht="18.75" hidden="1" customHeight="1" x14ac:dyDescent="0.15"/>
    <row r="53" spans="1:12" ht="18.75" hidden="1" customHeight="1" x14ac:dyDescent="0.15"/>
  </sheetData>
  <sheetProtection algorithmName="SHA-512" hashValue="ncccShgxrOobghRhteptQCscoNzmqNO6x+TFhUlXNEpE6z7/Decuzek+mzv+fO4krBidL+fe276/efPLIJQxfQ==" saltValue="Wawl/qf0SSDe3X+xzDca2Q==" spinCount="100000" sheet="1" objects="1" scenarios="1"/>
  <mergeCells count="30">
    <mergeCell ref="B34:B36"/>
    <mergeCell ref="B51:K51"/>
    <mergeCell ref="B49:C49"/>
    <mergeCell ref="B50:C50"/>
    <mergeCell ref="B37:B39"/>
    <mergeCell ref="B40:B42"/>
    <mergeCell ref="B43:B45"/>
    <mergeCell ref="B46:B48"/>
    <mergeCell ref="B10:C10"/>
    <mergeCell ref="B11:D11"/>
    <mergeCell ref="B12:D12"/>
    <mergeCell ref="F10:K14"/>
    <mergeCell ref="F15:K15"/>
    <mergeCell ref="B13:B33"/>
    <mergeCell ref="A1:D1"/>
    <mergeCell ref="E1:L3"/>
    <mergeCell ref="A2:A51"/>
    <mergeCell ref="B2:D2"/>
    <mergeCell ref="B4:D4"/>
    <mergeCell ref="E4:E50"/>
    <mergeCell ref="F4:K4"/>
    <mergeCell ref="L4:L50"/>
    <mergeCell ref="B5:C5"/>
    <mergeCell ref="F5:K7"/>
    <mergeCell ref="B6:C6"/>
    <mergeCell ref="B7:C7"/>
    <mergeCell ref="B8:C8"/>
    <mergeCell ref="F8:K8"/>
    <mergeCell ref="B9:C9"/>
    <mergeCell ref="F9:K9"/>
  </mergeCells>
  <phoneticPr fontId="13"/>
  <conditionalFormatting sqref="D10 D33 D49:D50">
    <cfRule type="cellIs" dxfId="16" priority="1" stopIfTrue="1" operator="equal">
      <formula>0</formula>
    </cfRule>
  </conditionalFormatting>
  <pageMargins left="0.59027777777777779" right="0.60972222222222228" top="0.40972222222222221" bottom="0.40972222222222221" header="0.51180555555555551" footer="0.51180555555555551"/>
  <pageSetup paperSize="9" scale="74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53"/>
  <sheetViews>
    <sheetView view="pageBreakPreview" zoomScale="75" zoomScaleNormal="100" zoomScaleSheetLayoutView="75" workbookViewId="0">
      <selection activeCell="D5" sqref="D5"/>
    </sheetView>
  </sheetViews>
  <sheetFormatPr defaultColWidth="0" defaultRowHeight="18" customHeight="1" zeroHeight="1" x14ac:dyDescent="0.15"/>
  <cols>
    <col min="1" max="1" width="2.6640625" customWidth="1"/>
    <col min="2" max="2" width="5.21875" style="3" customWidth="1"/>
    <col min="3" max="3" width="25.88671875" style="3" customWidth="1"/>
    <col min="4" max="4" width="17.88671875" style="3" customWidth="1"/>
    <col min="5" max="5" width="3" style="3" customWidth="1"/>
    <col min="6" max="6" width="12.109375" style="3" customWidth="1"/>
    <col min="7" max="11" width="13.109375" style="3" customWidth="1"/>
    <col min="12" max="12" width="3.6640625" style="3" customWidth="1"/>
    <col min="13" max="13" width="0" style="3" hidden="1" customWidth="1"/>
    <col min="14" max="16384" width="0" style="3" hidden="1"/>
  </cols>
  <sheetData>
    <row r="1" spans="1:12" ht="16.8" customHeight="1" x14ac:dyDescent="0.15">
      <c r="A1" s="317"/>
      <c r="B1" s="317"/>
      <c r="C1" s="317"/>
      <c r="D1" s="317"/>
      <c r="E1" s="318"/>
      <c r="F1" s="318"/>
      <c r="G1" s="318"/>
      <c r="H1" s="318"/>
      <c r="I1" s="318"/>
      <c r="J1" s="318"/>
      <c r="K1" s="318"/>
      <c r="L1" s="318"/>
    </row>
    <row r="2" spans="1:12" ht="18.75" customHeight="1" x14ac:dyDescent="0.15">
      <c r="A2" s="317"/>
      <c r="B2" s="319" t="str">
        <f>初期設定!E2&amp;"年3月 家計簿"</f>
        <v>2023年3月 家計簿</v>
      </c>
      <c r="C2" s="319"/>
      <c r="D2" s="319"/>
      <c r="E2" s="318"/>
      <c r="F2" s="318"/>
      <c r="G2" s="318"/>
      <c r="H2" s="318"/>
      <c r="I2" s="318"/>
      <c r="J2" s="318"/>
      <c r="K2" s="318"/>
      <c r="L2" s="318"/>
    </row>
    <row r="3" spans="1:12" ht="6" customHeight="1" thickBot="1" x14ac:dyDescent="0.2">
      <c r="A3" s="317"/>
      <c r="B3" s="213"/>
      <c r="C3" s="213"/>
      <c r="D3" s="213"/>
      <c r="E3" s="318"/>
      <c r="F3" s="318"/>
      <c r="G3" s="318"/>
      <c r="H3" s="318"/>
      <c r="I3" s="318"/>
      <c r="J3" s="318"/>
      <c r="K3" s="318"/>
      <c r="L3" s="318"/>
    </row>
    <row r="4" spans="1:12" ht="22.2" customHeight="1" x14ac:dyDescent="0.15">
      <c r="A4" s="317"/>
      <c r="B4" s="320" t="s">
        <v>8</v>
      </c>
      <c r="C4" s="320"/>
      <c r="D4" s="320"/>
      <c r="E4" s="318"/>
      <c r="F4" s="321" t="s">
        <v>9</v>
      </c>
      <c r="G4" s="321"/>
      <c r="H4" s="321"/>
      <c r="I4" s="321"/>
      <c r="J4" s="321"/>
      <c r="K4" s="321"/>
      <c r="L4" s="318"/>
    </row>
    <row r="5" spans="1:12" ht="22.2" customHeight="1" thickBot="1" x14ac:dyDescent="0.2">
      <c r="A5" s="317"/>
      <c r="B5" s="322" t="str">
        <f>IF(ISBLANK(初期設定!C2)=TRUE,"",初期設定!C2)</f>
        <v>世帯主収入</v>
      </c>
      <c r="C5" s="322"/>
      <c r="D5" s="33"/>
      <c r="E5" s="318"/>
      <c r="F5" s="324" t="str">
        <f>IF(初期設定!E9=0,"",初期設定!E9)</f>
        <v/>
      </c>
      <c r="G5" s="324"/>
      <c r="H5" s="324"/>
      <c r="I5" s="324"/>
      <c r="J5" s="324"/>
      <c r="K5" s="324"/>
      <c r="L5" s="318"/>
    </row>
    <row r="6" spans="1:12" ht="22.2" customHeight="1" thickBot="1" x14ac:dyDescent="0.2">
      <c r="A6" s="317"/>
      <c r="B6" s="325" t="str">
        <f>IF(ISBLANK(初期設定!C3)=TRUE,"",初期設定!C3)</f>
        <v>配偶者収入</v>
      </c>
      <c r="C6" s="325"/>
      <c r="D6" s="34"/>
      <c r="E6" s="318"/>
      <c r="F6" s="324"/>
      <c r="G6" s="324"/>
      <c r="H6" s="324"/>
      <c r="I6" s="324"/>
      <c r="J6" s="324"/>
      <c r="K6" s="324"/>
      <c r="L6" s="318"/>
    </row>
    <row r="7" spans="1:12" ht="22.2" customHeight="1" thickBot="1" x14ac:dyDescent="0.2">
      <c r="A7" s="317"/>
      <c r="B7" s="326" t="str">
        <f>IF(ISBLANK(初期設定!C4)=TRUE,"",初期設定!C4)</f>
        <v/>
      </c>
      <c r="C7" s="326"/>
      <c r="D7" s="35"/>
      <c r="E7" s="318"/>
      <c r="F7" s="324"/>
      <c r="G7" s="324"/>
      <c r="H7" s="324"/>
      <c r="I7" s="324"/>
      <c r="J7" s="324"/>
      <c r="K7" s="324"/>
      <c r="L7" s="318"/>
    </row>
    <row r="8" spans="1:12" ht="22.2" customHeight="1" thickBot="1" x14ac:dyDescent="0.2">
      <c r="A8" s="317"/>
      <c r="B8" s="326" t="str">
        <f>IF(ISBLANK(初期設定!C5)=TRUE,"",初期設定!C5)</f>
        <v/>
      </c>
      <c r="C8" s="326"/>
      <c r="D8" s="35"/>
      <c r="E8" s="318"/>
      <c r="F8" s="327"/>
      <c r="G8" s="327"/>
      <c r="H8" s="327"/>
      <c r="I8" s="327"/>
      <c r="J8" s="327"/>
      <c r="K8" s="327"/>
      <c r="L8" s="318"/>
    </row>
    <row r="9" spans="1:12" ht="22.2" customHeight="1" thickBot="1" x14ac:dyDescent="0.2">
      <c r="A9" s="317"/>
      <c r="B9" s="334" t="str">
        <f>IF(ISBLANK(初期設定!C6)=TRUE,"",初期設定!C6)</f>
        <v/>
      </c>
      <c r="C9" s="334"/>
      <c r="D9" s="38"/>
      <c r="E9" s="318"/>
      <c r="F9" s="336" t="s">
        <v>12</v>
      </c>
      <c r="G9" s="336"/>
      <c r="H9" s="336"/>
      <c r="I9" s="336"/>
      <c r="J9" s="336"/>
      <c r="K9" s="336"/>
      <c r="L9" s="318"/>
    </row>
    <row r="10" spans="1:12" ht="22.2" customHeight="1" thickTop="1" thickBot="1" x14ac:dyDescent="0.2">
      <c r="A10" s="317"/>
      <c r="B10" s="335" t="s">
        <v>13</v>
      </c>
      <c r="C10" s="335"/>
      <c r="D10" s="214">
        <f>SUM(D5:D9)</f>
        <v>0</v>
      </c>
      <c r="E10" s="318"/>
      <c r="F10" s="337"/>
      <c r="G10" s="338"/>
      <c r="H10" s="338"/>
      <c r="I10" s="338"/>
      <c r="J10" s="338"/>
      <c r="K10" s="339"/>
      <c r="L10" s="318"/>
    </row>
    <row r="11" spans="1:12" ht="22.2" customHeight="1" thickBot="1" x14ac:dyDescent="0.2">
      <c r="A11" s="317"/>
      <c r="B11" s="318"/>
      <c r="C11" s="318"/>
      <c r="D11" s="318"/>
      <c r="E11" s="318"/>
      <c r="F11" s="340"/>
      <c r="G11" s="341"/>
      <c r="H11" s="341"/>
      <c r="I11" s="341"/>
      <c r="J11" s="341"/>
      <c r="K11" s="342"/>
      <c r="L11" s="318"/>
    </row>
    <row r="12" spans="1:12" ht="22.2" customHeight="1" x14ac:dyDescent="0.15">
      <c r="A12" s="317"/>
      <c r="B12" s="320" t="s">
        <v>14</v>
      </c>
      <c r="C12" s="320"/>
      <c r="D12" s="320"/>
      <c r="E12" s="318"/>
      <c r="F12" s="340"/>
      <c r="G12" s="341"/>
      <c r="H12" s="341"/>
      <c r="I12" s="341"/>
      <c r="J12" s="341"/>
      <c r="K12" s="342"/>
      <c r="L12" s="318"/>
    </row>
    <row r="13" spans="1:12" ht="22.2" customHeight="1" x14ac:dyDescent="0.15">
      <c r="A13" s="317"/>
      <c r="B13" s="350" t="str">
        <f>IF(ISBLANK(初期設定!B8)=TRUE,"",初期設定!B8)</f>
        <v>基本生活費</v>
      </c>
      <c r="C13" s="215" t="str">
        <f>IF(ISBLANK(初期設定!C8)=TRUE,"",初期設定!C8)</f>
        <v>食費</v>
      </c>
      <c r="D13" s="177"/>
      <c r="E13" s="318"/>
      <c r="F13" s="340"/>
      <c r="G13" s="341"/>
      <c r="H13" s="341"/>
      <c r="I13" s="341"/>
      <c r="J13" s="341"/>
      <c r="K13" s="342"/>
      <c r="L13" s="318"/>
    </row>
    <row r="14" spans="1:12" ht="22.2" customHeight="1" thickBot="1" x14ac:dyDescent="0.2">
      <c r="A14" s="317"/>
      <c r="B14" s="351"/>
      <c r="C14" s="215" t="str">
        <f>IF(ISBLANK(初期設定!C9)=TRUE,"",初期設定!C9)</f>
        <v>外食費</v>
      </c>
      <c r="D14" s="34"/>
      <c r="E14" s="318"/>
      <c r="F14" s="343"/>
      <c r="G14" s="344"/>
      <c r="H14" s="344"/>
      <c r="I14" s="344"/>
      <c r="J14" s="344"/>
      <c r="K14" s="345"/>
      <c r="L14" s="318"/>
    </row>
    <row r="15" spans="1:12" ht="22.2" customHeight="1" thickBot="1" x14ac:dyDescent="0.2">
      <c r="A15" s="317"/>
      <c r="B15" s="351"/>
      <c r="C15" s="215" t="str">
        <f>IF(ISBLANK(初期設定!C10)=TRUE,"",初期設定!C10)</f>
        <v>電気代</v>
      </c>
      <c r="D15" s="34"/>
      <c r="E15" s="318"/>
      <c r="F15" s="329"/>
      <c r="G15" s="329"/>
      <c r="H15" s="329"/>
      <c r="I15" s="329"/>
      <c r="J15" s="329"/>
      <c r="K15" s="329"/>
      <c r="L15" s="318"/>
    </row>
    <row r="16" spans="1:12" ht="22.2" customHeight="1" thickBot="1" x14ac:dyDescent="0.2">
      <c r="A16" s="317"/>
      <c r="B16" s="351"/>
      <c r="C16" s="215" t="str">
        <f>IF(ISBLANK(初期設定!C11)=TRUE,"",初期設定!C11)</f>
        <v>水道代</v>
      </c>
      <c r="D16" s="34"/>
      <c r="E16" s="318"/>
      <c r="F16" s="243" t="s">
        <v>97</v>
      </c>
      <c r="G16" s="266"/>
      <c r="H16" s="266"/>
      <c r="I16" s="266"/>
      <c r="J16" s="266"/>
      <c r="K16" s="267"/>
      <c r="L16" s="318"/>
    </row>
    <row r="17" spans="1:12" ht="22.2" customHeight="1" x14ac:dyDescent="0.15">
      <c r="A17" s="317"/>
      <c r="B17" s="351"/>
      <c r="C17" s="215" t="str">
        <f>IF(ISBLANK(初期設定!C12)=TRUE,"",初期設定!C12)</f>
        <v>ガス代</v>
      </c>
      <c r="D17" s="34"/>
      <c r="E17" s="318"/>
      <c r="F17" s="216" t="s">
        <v>15</v>
      </c>
      <c r="G17" s="246"/>
      <c r="H17" s="247"/>
      <c r="I17" s="248"/>
      <c r="J17" s="248"/>
      <c r="K17" s="249"/>
      <c r="L17" s="318"/>
    </row>
    <row r="18" spans="1:12" ht="22.2" customHeight="1" x14ac:dyDescent="0.15">
      <c r="A18" s="317"/>
      <c r="B18" s="351"/>
      <c r="C18" s="215" t="str">
        <f>IF(ISBLANK(初期設定!C13)=TRUE,"",初期設定!C13)</f>
        <v>新聞(NHK・ケーブルTV等)</v>
      </c>
      <c r="D18" s="34"/>
      <c r="E18" s="318"/>
      <c r="F18" s="217" t="s">
        <v>16</v>
      </c>
      <c r="G18" s="250"/>
      <c r="H18" s="251"/>
      <c r="I18" s="252"/>
      <c r="J18" s="252"/>
      <c r="K18" s="253"/>
      <c r="L18" s="318"/>
    </row>
    <row r="19" spans="1:12" ht="22.2" customHeight="1" x14ac:dyDescent="0.15">
      <c r="A19" s="317"/>
      <c r="B19" s="351"/>
      <c r="C19" s="215" t="str">
        <f>IF(ISBLANK(初期設定!C14)=TRUE,"",初期設定!C14)</f>
        <v>通信費（固定電話）</v>
      </c>
      <c r="D19" s="34"/>
      <c r="E19" s="318"/>
      <c r="F19" s="217" t="s">
        <v>17</v>
      </c>
      <c r="G19" s="250"/>
      <c r="H19" s="251"/>
      <c r="I19" s="252"/>
      <c r="J19" s="252"/>
      <c r="K19" s="253"/>
      <c r="L19" s="318"/>
    </row>
    <row r="20" spans="1:12" ht="22.2" customHeight="1" x14ac:dyDescent="0.15">
      <c r="A20" s="317"/>
      <c r="B20" s="351"/>
      <c r="C20" s="215" t="str">
        <f>IF(ISBLANK(初期設定!C15)=TRUE,"",初期設定!C15)</f>
        <v>通信費（携帯）</v>
      </c>
      <c r="D20" s="34"/>
      <c r="E20" s="318"/>
      <c r="F20" s="217" t="s">
        <v>18</v>
      </c>
      <c r="G20" s="250"/>
      <c r="H20" s="251"/>
      <c r="I20" s="252"/>
      <c r="J20" s="252"/>
      <c r="K20" s="253"/>
      <c r="L20" s="318"/>
    </row>
    <row r="21" spans="1:12" ht="22.2" customHeight="1" x14ac:dyDescent="0.15">
      <c r="A21" s="317"/>
      <c r="B21" s="351"/>
      <c r="C21" s="215" t="str">
        <f>IF(ISBLANK(初期設定!C16)=TRUE,"",初期設定!C16)</f>
        <v>通信費（ネット・他）</v>
      </c>
      <c r="D21" s="34"/>
      <c r="E21" s="318"/>
      <c r="F21" s="217" t="s">
        <v>19</v>
      </c>
      <c r="G21" s="250"/>
      <c r="H21" s="251"/>
      <c r="I21" s="252"/>
      <c r="J21" s="252"/>
      <c r="K21" s="253"/>
      <c r="L21" s="318"/>
    </row>
    <row r="22" spans="1:12" ht="22.2" customHeight="1" x14ac:dyDescent="0.15">
      <c r="A22" s="317"/>
      <c r="B22" s="351"/>
      <c r="C22" s="215" t="str">
        <f>IF(ISBLANK(初期設定!C17)=TRUE,"",初期設定!C17)</f>
        <v>医療費</v>
      </c>
      <c r="D22" s="34"/>
      <c r="E22" s="318"/>
      <c r="F22" s="217" t="s">
        <v>20</v>
      </c>
      <c r="G22" s="250"/>
      <c r="H22" s="251"/>
      <c r="I22" s="252"/>
      <c r="J22" s="252"/>
      <c r="K22" s="253"/>
      <c r="L22" s="318"/>
    </row>
    <row r="23" spans="1:12" ht="22.2" customHeight="1" x14ac:dyDescent="0.15">
      <c r="A23" s="317"/>
      <c r="B23" s="351"/>
      <c r="C23" s="215" t="str">
        <f>IF(ISBLANK(初期設定!C18)=TRUE,"",初期設定!C18)</f>
        <v>被服費</v>
      </c>
      <c r="D23" s="34"/>
      <c r="E23" s="318"/>
      <c r="F23" s="217" t="s">
        <v>21</v>
      </c>
      <c r="G23" s="250"/>
      <c r="H23" s="251"/>
      <c r="I23" s="252"/>
      <c r="J23" s="252"/>
      <c r="K23" s="253"/>
      <c r="L23" s="318"/>
    </row>
    <row r="24" spans="1:12" ht="22.2" customHeight="1" x14ac:dyDescent="0.15">
      <c r="A24" s="317"/>
      <c r="B24" s="351"/>
      <c r="C24" s="215" t="str">
        <f>IF(ISBLANK(初期設定!C19)=TRUE,"",初期設定!C19)</f>
        <v>美容理容費</v>
      </c>
      <c r="D24" s="34"/>
      <c r="E24" s="318"/>
      <c r="F24" s="217" t="s">
        <v>22</v>
      </c>
      <c r="G24" s="250"/>
      <c r="H24" s="251"/>
      <c r="I24" s="252"/>
      <c r="J24" s="252"/>
      <c r="K24" s="253"/>
      <c r="L24" s="318"/>
    </row>
    <row r="25" spans="1:12" ht="22.2" customHeight="1" x14ac:dyDescent="0.15">
      <c r="A25" s="317"/>
      <c r="B25" s="351"/>
      <c r="C25" s="215" t="str">
        <f>IF(ISBLANK(初期設定!C20)=TRUE,"",初期設定!C20)</f>
        <v>日用品・雑貨費</v>
      </c>
      <c r="D25" s="34"/>
      <c r="E25" s="318"/>
      <c r="F25" s="217" t="s">
        <v>23</v>
      </c>
      <c r="G25" s="250"/>
      <c r="H25" s="251"/>
      <c r="I25" s="252"/>
      <c r="J25" s="252"/>
      <c r="K25" s="253"/>
      <c r="L25" s="318"/>
    </row>
    <row r="26" spans="1:12" ht="22.2" customHeight="1" x14ac:dyDescent="0.15">
      <c r="A26" s="317"/>
      <c r="B26" s="351"/>
      <c r="C26" s="215" t="str">
        <f>IF(ISBLANK(初期設定!C21)=TRUE,"",初期設定!C21)</f>
        <v>レジャー費</v>
      </c>
      <c r="D26" s="34"/>
      <c r="E26" s="318"/>
      <c r="F26" s="217" t="s">
        <v>24</v>
      </c>
      <c r="G26" s="250"/>
      <c r="H26" s="251"/>
      <c r="I26" s="252"/>
      <c r="J26" s="252"/>
      <c r="K26" s="253"/>
      <c r="L26" s="318"/>
    </row>
    <row r="27" spans="1:12" ht="22.2" customHeight="1" x14ac:dyDescent="0.15">
      <c r="A27" s="317"/>
      <c r="B27" s="351"/>
      <c r="C27" s="215" t="str">
        <f>IF(ISBLANK(初期設定!C22)=TRUE,"",初期設定!C22)</f>
        <v>教養娯楽費</v>
      </c>
      <c r="D27" s="34"/>
      <c r="E27" s="318"/>
      <c r="F27" s="217" t="s">
        <v>25</v>
      </c>
      <c r="G27" s="250"/>
      <c r="H27" s="251"/>
      <c r="I27" s="252"/>
      <c r="J27" s="252"/>
      <c r="K27" s="253"/>
      <c r="L27" s="318"/>
    </row>
    <row r="28" spans="1:12" ht="22.2" customHeight="1" x14ac:dyDescent="0.15">
      <c r="A28" s="317"/>
      <c r="B28" s="351"/>
      <c r="C28" s="215" t="str">
        <f>IF(ISBLANK(初期設定!C23)=TRUE,"",初期設定!C23)</f>
        <v>交際費（お中元等含）</v>
      </c>
      <c r="D28" s="34"/>
      <c r="E28" s="318"/>
      <c r="F28" s="217" t="s">
        <v>26</v>
      </c>
      <c r="G28" s="250"/>
      <c r="H28" s="251"/>
      <c r="I28" s="252"/>
      <c r="J28" s="252"/>
      <c r="K28" s="253"/>
      <c r="L28" s="318"/>
    </row>
    <row r="29" spans="1:12" ht="22.2" customHeight="1" x14ac:dyDescent="0.15">
      <c r="A29" s="317"/>
      <c r="B29" s="351"/>
      <c r="C29" s="215" t="str">
        <f>IF(ISBLANK(初期設定!C24)=TRUE,"",初期設定!C24)</f>
        <v>夫こづかい</v>
      </c>
      <c r="D29" s="34"/>
      <c r="E29" s="318"/>
      <c r="F29" s="217" t="s">
        <v>27</v>
      </c>
      <c r="G29" s="250"/>
      <c r="H29" s="251"/>
      <c r="I29" s="252"/>
      <c r="J29" s="252"/>
      <c r="K29" s="253"/>
      <c r="L29" s="318"/>
    </row>
    <row r="30" spans="1:12" ht="22.2" customHeight="1" x14ac:dyDescent="0.15">
      <c r="A30" s="317"/>
      <c r="B30" s="351"/>
      <c r="C30" s="215" t="str">
        <f>IF(ISBLANK(初期設定!C25)=TRUE,"",初期設定!C25)</f>
        <v>妻こづかい</v>
      </c>
      <c r="D30" s="34"/>
      <c r="E30" s="318"/>
      <c r="F30" s="217" t="s">
        <v>28</v>
      </c>
      <c r="G30" s="250"/>
      <c r="H30" s="251"/>
      <c r="I30" s="252"/>
      <c r="J30" s="252"/>
      <c r="K30" s="253"/>
      <c r="L30" s="318"/>
    </row>
    <row r="31" spans="1:12" ht="22.2" customHeight="1" x14ac:dyDescent="0.15">
      <c r="A31" s="317"/>
      <c r="B31" s="351"/>
      <c r="C31" s="215" t="str">
        <f>IF(ISBLANK(初期設定!C26)=TRUE,"",初期設定!C26)</f>
        <v>（予備1）</v>
      </c>
      <c r="D31" s="34"/>
      <c r="E31" s="318"/>
      <c r="F31" s="217" t="s">
        <v>29</v>
      </c>
      <c r="G31" s="250"/>
      <c r="H31" s="251"/>
      <c r="I31" s="252"/>
      <c r="J31" s="252"/>
      <c r="K31" s="253"/>
      <c r="L31" s="318"/>
    </row>
    <row r="32" spans="1:12" ht="22.2" customHeight="1" thickBot="1" x14ac:dyDescent="0.2">
      <c r="A32" s="317"/>
      <c r="B32" s="351"/>
      <c r="C32" s="218" t="str">
        <f>IF(ISBLANK(初期設定!C27)=TRUE,"",初期設定!C27)</f>
        <v>（予備2）</v>
      </c>
      <c r="D32" s="156"/>
      <c r="E32" s="318"/>
      <c r="F32" s="217" t="s">
        <v>30</v>
      </c>
      <c r="G32" s="250"/>
      <c r="H32" s="251"/>
      <c r="I32" s="252"/>
      <c r="J32" s="252"/>
      <c r="K32" s="253"/>
      <c r="L32" s="318"/>
    </row>
    <row r="33" spans="1:12" ht="22.2" customHeight="1" thickBot="1" x14ac:dyDescent="0.2">
      <c r="A33" s="317"/>
      <c r="B33" s="352"/>
      <c r="C33" s="219" t="str">
        <f>IF(ISBLANK(初期設定!B8)=TRUE,"",初期設定!B8) &amp; "小計"</f>
        <v>基本生活費小計</v>
      </c>
      <c r="D33" s="220">
        <f>SUM(D13:D32)</f>
        <v>0</v>
      </c>
      <c r="E33" s="318"/>
      <c r="F33" s="217" t="s">
        <v>31</v>
      </c>
      <c r="G33" s="250"/>
      <c r="H33" s="251"/>
      <c r="I33" s="252"/>
      <c r="J33" s="252"/>
      <c r="K33" s="253"/>
      <c r="L33" s="318"/>
    </row>
    <row r="34" spans="1:12" ht="22.2" customHeight="1" x14ac:dyDescent="0.15">
      <c r="A34" s="317"/>
      <c r="B34" s="347" t="str">
        <f>IF(ISBLANK(初期設定!B28)=TRUE,"",初期設定!B28)</f>
        <v>住居費</v>
      </c>
      <c r="C34" s="221" t="str">
        <f>IF(ISBLANK(初期設定!C28)=TRUE,"",初期設定!C28)</f>
        <v>家賃・駐車場代</v>
      </c>
      <c r="D34" s="157"/>
      <c r="E34" s="318"/>
      <c r="F34" s="217" t="s">
        <v>32</v>
      </c>
      <c r="G34" s="250"/>
      <c r="H34" s="251"/>
      <c r="I34" s="252"/>
      <c r="J34" s="252"/>
      <c r="K34" s="253"/>
      <c r="L34" s="318"/>
    </row>
    <row r="35" spans="1:12" ht="22.2" customHeight="1" x14ac:dyDescent="0.15">
      <c r="A35" s="317"/>
      <c r="B35" s="348"/>
      <c r="C35" s="222" t="str">
        <f>IF(ISBLANK(初期設定!C29)=TRUE,"",初期設定!C29)</f>
        <v>住宅ローン</v>
      </c>
      <c r="D35" s="35"/>
      <c r="E35" s="318"/>
      <c r="F35" s="217" t="s">
        <v>33</v>
      </c>
      <c r="G35" s="250"/>
      <c r="H35" s="251"/>
      <c r="I35" s="252"/>
      <c r="J35" s="252"/>
      <c r="K35" s="253"/>
      <c r="L35" s="318"/>
    </row>
    <row r="36" spans="1:12" ht="22.2" customHeight="1" thickBot="1" x14ac:dyDescent="0.2">
      <c r="A36" s="317"/>
      <c r="B36" s="349"/>
      <c r="C36" s="223" t="str">
        <f>IF(ISBLANK(初期設定!C30)=TRUE,"",初期設定!C30)</f>
        <v>管理費修繕費</v>
      </c>
      <c r="D36" s="156"/>
      <c r="E36" s="318"/>
      <c r="F36" s="217" t="s">
        <v>34</v>
      </c>
      <c r="G36" s="250"/>
      <c r="H36" s="251"/>
      <c r="I36" s="252"/>
      <c r="J36" s="252"/>
      <c r="K36" s="253"/>
      <c r="L36" s="318"/>
    </row>
    <row r="37" spans="1:12" ht="22.2" customHeight="1" x14ac:dyDescent="0.15">
      <c r="A37" s="317"/>
      <c r="B37" s="356" t="str">
        <f>IF(ISBLANK(初期設定!B31)=TRUE,"",初期設定!B31)</f>
        <v>自動車費</v>
      </c>
      <c r="C37" s="221" t="str">
        <f>IF(ISBLANK(初期設定!C31)=TRUE,"",初期設定!C31)</f>
        <v>ガソリン代</v>
      </c>
      <c r="D37" s="159"/>
      <c r="E37" s="318"/>
      <c r="F37" s="217" t="s">
        <v>35</v>
      </c>
      <c r="G37" s="250"/>
      <c r="H37" s="251"/>
      <c r="I37" s="252"/>
      <c r="J37" s="252"/>
      <c r="K37" s="253"/>
      <c r="L37" s="318"/>
    </row>
    <row r="38" spans="1:12" ht="22.2" customHeight="1" x14ac:dyDescent="0.15">
      <c r="A38" s="317"/>
      <c r="B38" s="346"/>
      <c r="C38" s="224" t="str">
        <f>IF(ISBLANK(初期設定!C32)=TRUE,"",初期設定!C32)</f>
        <v>駐車場代</v>
      </c>
      <c r="D38" s="33"/>
      <c r="E38" s="318"/>
      <c r="F38" s="217" t="s">
        <v>36</v>
      </c>
      <c r="G38" s="250"/>
      <c r="H38" s="251"/>
      <c r="I38" s="252"/>
      <c r="J38" s="252"/>
      <c r="K38" s="253"/>
      <c r="L38" s="318"/>
    </row>
    <row r="39" spans="1:12" ht="22.2" customHeight="1" thickBot="1" x14ac:dyDescent="0.2">
      <c r="A39" s="317"/>
      <c r="B39" s="346"/>
      <c r="C39" s="225" t="str">
        <f>IF(ISBLANK(初期設定!C33)=TRUE,"",初期設定!C33)</f>
        <v>車保険代・車検代</v>
      </c>
      <c r="D39" s="35"/>
      <c r="E39" s="318"/>
      <c r="F39" s="217" t="s">
        <v>37</v>
      </c>
      <c r="G39" s="250"/>
      <c r="H39" s="251"/>
      <c r="I39" s="252"/>
      <c r="J39" s="252"/>
      <c r="K39" s="253"/>
      <c r="L39" s="318"/>
    </row>
    <row r="40" spans="1:12" ht="22.2" customHeight="1" x14ac:dyDescent="0.15">
      <c r="A40" s="317"/>
      <c r="B40" s="353" t="str">
        <f>IF(ISBLANK(初期設定!B34)=TRUE,"",初期設定!B34)</f>
        <v>保険</v>
      </c>
      <c r="C40" s="221" t="str">
        <f>IF(ISBLANK(初期設定!C34)=TRUE,"",初期設定!C34)</f>
        <v>生命保険・火災傷害保険</v>
      </c>
      <c r="D40" s="162"/>
      <c r="E40" s="318"/>
      <c r="F40" s="217" t="s">
        <v>38</v>
      </c>
      <c r="G40" s="250"/>
      <c r="H40" s="251"/>
      <c r="I40" s="252"/>
      <c r="J40" s="252"/>
      <c r="K40" s="253"/>
      <c r="L40" s="318"/>
    </row>
    <row r="41" spans="1:12" ht="22.2" customHeight="1" x14ac:dyDescent="0.15">
      <c r="A41" s="317"/>
      <c r="B41" s="354"/>
      <c r="C41" s="224" t="str">
        <f>IF(ISBLANK(初期設定!C35)=TRUE,"",初期設定!C35)</f>
        <v>年金・学資・積立保険</v>
      </c>
      <c r="D41" s="161"/>
      <c r="E41" s="318"/>
      <c r="F41" s="217" t="s">
        <v>39</v>
      </c>
      <c r="G41" s="250"/>
      <c r="H41" s="251"/>
      <c r="I41" s="252"/>
      <c r="J41" s="252"/>
      <c r="K41" s="253"/>
      <c r="L41" s="318"/>
    </row>
    <row r="42" spans="1:12" ht="22.2" customHeight="1" thickBot="1" x14ac:dyDescent="0.2">
      <c r="A42" s="317"/>
      <c r="B42" s="355"/>
      <c r="C42" s="223" t="str">
        <f>IF(ISBLANK(初期設定!C36)=TRUE,"",初期設定!C36)</f>
        <v>（予備）</v>
      </c>
      <c r="D42" s="160"/>
      <c r="E42" s="318"/>
      <c r="F42" s="217" t="s">
        <v>40</v>
      </c>
      <c r="G42" s="250"/>
      <c r="H42" s="251"/>
      <c r="I42" s="252"/>
      <c r="J42" s="252"/>
      <c r="K42" s="253"/>
      <c r="L42" s="318"/>
    </row>
    <row r="43" spans="1:12" ht="22.2" customHeight="1" x14ac:dyDescent="0.15">
      <c r="A43" s="317"/>
      <c r="B43" s="356" t="str">
        <f>IF(ISBLANK(初期設定!B37)=TRUE,"",初期設定!B37)</f>
        <v>教育費</v>
      </c>
      <c r="C43" s="221" t="str">
        <f>IF(ISBLANK(初期設定!C37)=TRUE,"",初期設定!C37)</f>
        <v>塾</v>
      </c>
      <c r="D43" s="159"/>
      <c r="E43" s="318"/>
      <c r="F43" s="217" t="s">
        <v>41</v>
      </c>
      <c r="G43" s="254"/>
      <c r="H43" s="255"/>
      <c r="I43" s="256"/>
      <c r="J43" s="256"/>
      <c r="K43" s="257"/>
      <c r="L43" s="318"/>
    </row>
    <row r="44" spans="1:12" ht="22.2" customHeight="1" x14ac:dyDescent="0.15">
      <c r="A44" s="317"/>
      <c r="B44" s="346"/>
      <c r="C44" s="224" t="str">
        <f>IF(ISBLANK(初期設定!C38)=TRUE,"",初期設定!C38)</f>
        <v>ピアノ</v>
      </c>
      <c r="D44" s="33"/>
      <c r="E44" s="318"/>
      <c r="F44" s="217" t="s">
        <v>42</v>
      </c>
      <c r="G44" s="254"/>
      <c r="H44" s="255"/>
      <c r="I44" s="256"/>
      <c r="J44" s="256"/>
      <c r="K44" s="257"/>
      <c r="L44" s="318"/>
    </row>
    <row r="45" spans="1:12" ht="22.2" customHeight="1" thickBot="1" x14ac:dyDescent="0.2">
      <c r="A45" s="317"/>
      <c r="B45" s="357"/>
      <c r="C45" s="226" t="str">
        <f>IF(ISBLANK(初期設定!C39)=TRUE,"",初期設定!C39)</f>
        <v>（予備）</v>
      </c>
      <c r="D45" s="158"/>
      <c r="E45" s="318"/>
      <c r="F45" s="217" t="s">
        <v>43</v>
      </c>
      <c r="G45" s="250"/>
      <c r="H45" s="251"/>
      <c r="I45" s="252"/>
      <c r="J45" s="252"/>
      <c r="K45" s="253"/>
      <c r="L45" s="318"/>
    </row>
    <row r="46" spans="1:12" ht="22.2" customHeight="1" x14ac:dyDescent="0.15">
      <c r="A46" s="317"/>
      <c r="B46" s="346" t="str">
        <f>IF(ISBLANK(初期設定!B40)=TRUE,"",初期設定!B40)</f>
        <v>その他</v>
      </c>
      <c r="C46" s="225" t="str">
        <f>IF(ISBLANK(初期設定!C40)=TRUE,"",初期設定!C40)</f>
        <v>他ローン</v>
      </c>
      <c r="D46" s="36"/>
      <c r="E46" s="318"/>
      <c r="F46" s="217" t="s">
        <v>44</v>
      </c>
      <c r="G46" s="250"/>
      <c r="H46" s="251"/>
      <c r="I46" s="252"/>
      <c r="J46" s="252"/>
      <c r="K46" s="253"/>
      <c r="L46" s="318"/>
    </row>
    <row r="47" spans="1:12" ht="22.2" customHeight="1" x14ac:dyDescent="0.15">
      <c r="A47" s="317"/>
      <c r="B47" s="346"/>
      <c r="C47" s="224" t="str">
        <f>IF(ISBLANK(初期設定!C41)=TRUE,"",初期設定!C41)</f>
        <v>（予備1）</v>
      </c>
      <c r="D47" s="33"/>
      <c r="E47" s="318"/>
      <c r="F47" s="217" t="s">
        <v>45</v>
      </c>
      <c r="G47" s="250"/>
      <c r="H47" s="251"/>
      <c r="I47" s="252"/>
      <c r="J47" s="252"/>
      <c r="K47" s="253"/>
      <c r="L47" s="318"/>
    </row>
    <row r="48" spans="1:12" ht="22.2" customHeight="1" thickBot="1" x14ac:dyDescent="0.2">
      <c r="A48" s="317"/>
      <c r="B48" s="346"/>
      <c r="C48" s="225" t="str">
        <f>IF(ISBLANK(初期設定!C42)=TRUE,"",初期設定!C42)</f>
        <v>（予備2）</v>
      </c>
      <c r="D48" s="37"/>
      <c r="E48" s="318"/>
      <c r="F48" s="227" t="s">
        <v>47</v>
      </c>
      <c r="G48" s="258"/>
      <c r="H48" s="259"/>
      <c r="I48" s="260"/>
      <c r="J48" s="260"/>
      <c r="K48" s="261"/>
      <c r="L48" s="318"/>
    </row>
    <row r="49" spans="1:12" ht="22.2" customHeight="1" thickTop="1" thickBot="1" x14ac:dyDescent="0.2">
      <c r="A49" s="317"/>
      <c r="B49" s="330" t="s">
        <v>46</v>
      </c>
      <c r="C49" s="331"/>
      <c r="D49" s="228">
        <f>SUM(D13:D32,D34:D48)</f>
        <v>0</v>
      </c>
      <c r="E49" s="318"/>
      <c r="F49" s="229" t="s">
        <v>127</v>
      </c>
      <c r="G49" s="262">
        <f>SUM(G18:G48)</f>
        <v>0</v>
      </c>
      <c r="H49" s="262">
        <f t="shared" ref="H49:J49" si="0">SUM(H18:H48)</f>
        <v>0</v>
      </c>
      <c r="I49" s="262">
        <f t="shared" si="0"/>
        <v>0</v>
      </c>
      <c r="J49" s="262">
        <f t="shared" si="0"/>
        <v>0</v>
      </c>
      <c r="K49" s="263">
        <f>SUM(K18:K48)</f>
        <v>0</v>
      </c>
      <c r="L49" s="318"/>
    </row>
    <row r="50" spans="1:12" ht="22.2" customHeight="1" thickTop="1" thickBot="1" x14ac:dyDescent="0.2">
      <c r="A50" s="317"/>
      <c r="B50" s="332" t="s">
        <v>48</v>
      </c>
      <c r="C50" s="333"/>
      <c r="D50" s="230">
        <f>D10-D49</f>
        <v>0</v>
      </c>
      <c r="E50" s="318"/>
      <c r="F50" s="231" t="s">
        <v>98</v>
      </c>
      <c r="G50" s="264">
        <f>G17-G49</f>
        <v>0</v>
      </c>
      <c r="H50" s="264">
        <f t="shared" ref="H50:K50" si="1">H17-H49</f>
        <v>0</v>
      </c>
      <c r="I50" s="264">
        <f t="shared" si="1"/>
        <v>0</v>
      </c>
      <c r="J50" s="264">
        <f t="shared" si="1"/>
        <v>0</v>
      </c>
      <c r="K50" s="265">
        <f t="shared" si="1"/>
        <v>0</v>
      </c>
      <c r="L50" s="318"/>
    </row>
    <row r="51" spans="1:12" ht="32.1" customHeight="1" x14ac:dyDescent="0.15">
      <c r="A51" s="317"/>
      <c r="B51" s="328" t="s">
        <v>94</v>
      </c>
      <c r="C51" s="328"/>
      <c r="D51" s="328"/>
      <c r="E51" s="328"/>
      <c r="F51" s="328"/>
      <c r="G51" s="328"/>
      <c r="H51" s="328"/>
      <c r="I51" s="328"/>
      <c r="J51" s="328"/>
      <c r="K51" s="328"/>
      <c r="L51" s="232"/>
    </row>
    <row r="52" spans="1:12" ht="18.75" hidden="1" customHeight="1" x14ac:dyDescent="0.15"/>
    <row r="53" spans="1:12" ht="18.75" hidden="1" customHeight="1" x14ac:dyDescent="0.15"/>
  </sheetData>
  <sheetProtection algorithmName="SHA-512" hashValue="pQMJt7j00118lijIPN5Qn43+AUhN6YHMsAVC/WuNchWky4DXMQbcm4vawzA8rhmYENQPQ5al2h+e8XY8/GftQA==" saltValue="VnWI5SXv5GhKp9Xtejmo0g==" spinCount="100000" sheet="1" objects="1" scenarios="1"/>
  <mergeCells count="30">
    <mergeCell ref="B34:B36"/>
    <mergeCell ref="B51:K51"/>
    <mergeCell ref="B49:C49"/>
    <mergeCell ref="B50:C50"/>
    <mergeCell ref="B37:B39"/>
    <mergeCell ref="B40:B42"/>
    <mergeCell ref="B43:B45"/>
    <mergeCell ref="B46:B48"/>
    <mergeCell ref="B10:C10"/>
    <mergeCell ref="B11:D11"/>
    <mergeCell ref="B12:D12"/>
    <mergeCell ref="F10:K14"/>
    <mergeCell ref="F15:K15"/>
    <mergeCell ref="B13:B33"/>
    <mergeCell ref="A1:D1"/>
    <mergeCell ref="E1:L3"/>
    <mergeCell ref="A2:A51"/>
    <mergeCell ref="B2:D2"/>
    <mergeCell ref="B4:D4"/>
    <mergeCell ref="E4:E50"/>
    <mergeCell ref="F4:K4"/>
    <mergeCell ref="L4:L50"/>
    <mergeCell ref="B5:C5"/>
    <mergeCell ref="F5:K7"/>
    <mergeCell ref="B6:C6"/>
    <mergeCell ref="B7:C7"/>
    <mergeCell ref="B8:C8"/>
    <mergeCell ref="F8:K8"/>
    <mergeCell ref="B9:C9"/>
    <mergeCell ref="F9:K9"/>
  </mergeCells>
  <phoneticPr fontId="13"/>
  <conditionalFormatting sqref="D10 D33 D49:D50">
    <cfRule type="cellIs" dxfId="15" priority="1" stopIfTrue="1" operator="equal">
      <formula>0</formula>
    </cfRule>
  </conditionalFormatting>
  <pageMargins left="0.59027777777777779" right="0.60972222222222228" top="0.40972222222222221" bottom="0.40972222222222221" header="0.51180555555555551" footer="0.51180555555555551"/>
  <pageSetup paperSize="9" scale="74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L53"/>
  <sheetViews>
    <sheetView view="pageBreakPreview" zoomScale="75" zoomScaleNormal="100" zoomScaleSheetLayoutView="75" workbookViewId="0">
      <selection activeCell="D5" sqref="D5"/>
    </sheetView>
  </sheetViews>
  <sheetFormatPr defaultColWidth="0" defaultRowHeight="18" customHeight="1" zeroHeight="1" x14ac:dyDescent="0.15"/>
  <cols>
    <col min="1" max="1" width="2.6640625" customWidth="1"/>
    <col min="2" max="2" width="5.21875" style="3" customWidth="1"/>
    <col min="3" max="3" width="25.88671875" style="3" customWidth="1"/>
    <col min="4" max="4" width="17.88671875" style="3" customWidth="1"/>
    <col min="5" max="5" width="3" style="3" customWidth="1"/>
    <col min="6" max="6" width="12.109375" style="3" customWidth="1"/>
    <col min="7" max="11" width="13.109375" style="3" customWidth="1"/>
    <col min="12" max="12" width="3.6640625" style="3" customWidth="1"/>
    <col min="13" max="13" width="0" style="3" hidden="1" customWidth="1"/>
    <col min="14" max="16384" width="0" style="3" hidden="1"/>
  </cols>
  <sheetData>
    <row r="1" spans="1:12" ht="16.8" customHeight="1" x14ac:dyDescent="0.15">
      <c r="A1" s="317"/>
      <c r="B1" s="317"/>
      <c r="C1" s="317"/>
      <c r="D1" s="317"/>
      <c r="E1" s="318"/>
      <c r="F1" s="318"/>
      <c r="G1" s="318"/>
      <c r="H1" s="318"/>
      <c r="I1" s="318"/>
      <c r="J1" s="318"/>
      <c r="K1" s="318"/>
      <c r="L1" s="318"/>
    </row>
    <row r="2" spans="1:12" ht="18.75" customHeight="1" x14ac:dyDescent="0.15">
      <c r="A2" s="317"/>
      <c r="B2" s="319" t="str">
        <f>初期設定!E2&amp;"年4月 家計簿"</f>
        <v>2023年4月 家計簿</v>
      </c>
      <c r="C2" s="319"/>
      <c r="D2" s="319"/>
      <c r="E2" s="318"/>
      <c r="F2" s="318"/>
      <c r="G2" s="318"/>
      <c r="H2" s="318"/>
      <c r="I2" s="318"/>
      <c r="J2" s="318"/>
      <c r="K2" s="318"/>
      <c r="L2" s="318"/>
    </row>
    <row r="3" spans="1:12" ht="6" customHeight="1" thickBot="1" x14ac:dyDescent="0.2">
      <c r="A3" s="317"/>
      <c r="B3" s="213"/>
      <c r="C3" s="213"/>
      <c r="D3" s="213"/>
      <c r="E3" s="318"/>
      <c r="F3" s="318"/>
      <c r="G3" s="318"/>
      <c r="H3" s="318"/>
      <c r="I3" s="318"/>
      <c r="J3" s="318"/>
      <c r="K3" s="318"/>
      <c r="L3" s="318"/>
    </row>
    <row r="4" spans="1:12" ht="22.2" customHeight="1" x14ac:dyDescent="0.15">
      <c r="A4" s="317"/>
      <c r="B4" s="320" t="s">
        <v>8</v>
      </c>
      <c r="C4" s="320"/>
      <c r="D4" s="320"/>
      <c r="E4" s="318"/>
      <c r="F4" s="321" t="s">
        <v>9</v>
      </c>
      <c r="G4" s="321"/>
      <c r="H4" s="321"/>
      <c r="I4" s="321"/>
      <c r="J4" s="321"/>
      <c r="K4" s="321"/>
      <c r="L4" s="318"/>
    </row>
    <row r="5" spans="1:12" ht="22.2" customHeight="1" thickBot="1" x14ac:dyDescent="0.2">
      <c r="A5" s="317"/>
      <c r="B5" s="322" t="str">
        <f>IF(ISBLANK(初期設定!C2)=TRUE,"",初期設定!C2)</f>
        <v>世帯主収入</v>
      </c>
      <c r="C5" s="322"/>
      <c r="D5" s="33"/>
      <c r="E5" s="318"/>
      <c r="F5" s="324" t="str">
        <f>IF(初期設定!E9=0,"",初期設定!E9)</f>
        <v/>
      </c>
      <c r="G5" s="324"/>
      <c r="H5" s="324"/>
      <c r="I5" s="324"/>
      <c r="J5" s="324"/>
      <c r="K5" s="324"/>
      <c r="L5" s="318"/>
    </row>
    <row r="6" spans="1:12" ht="22.2" customHeight="1" thickBot="1" x14ac:dyDescent="0.2">
      <c r="A6" s="317"/>
      <c r="B6" s="325" t="str">
        <f>IF(ISBLANK(初期設定!C3)=TRUE,"",初期設定!C3)</f>
        <v>配偶者収入</v>
      </c>
      <c r="C6" s="325"/>
      <c r="D6" s="34"/>
      <c r="E6" s="318"/>
      <c r="F6" s="324"/>
      <c r="G6" s="324"/>
      <c r="H6" s="324"/>
      <c r="I6" s="324"/>
      <c r="J6" s="324"/>
      <c r="K6" s="324"/>
      <c r="L6" s="318"/>
    </row>
    <row r="7" spans="1:12" ht="22.2" customHeight="1" thickBot="1" x14ac:dyDescent="0.2">
      <c r="A7" s="317"/>
      <c r="B7" s="326" t="str">
        <f>IF(ISBLANK(初期設定!C4)=TRUE,"",初期設定!C4)</f>
        <v/>
      </c>
      <c r="C7" s="326"/>
      <c r="D7" s="35"/>
      <c r="E7" s="318"/>
      <c r="F7" s="324"/>
      <c r="G7" s="324"/>
      <c r="H7" s="324"/>
      <c r="I7" s="324"/>
      <c r="J7" s="324"/>
      <c r="K7" s="324"/>
      <c r="L7" s="318"/>
    </row>
    <row r="8" spans="1:12" ht="22.2" customHeight="1" thickBot="1" x14ac:dyDescent="0.2">
      <c r="A8" s="317"/>
      <c r="B8" s="326" t="str">
        <f>IF(ISBLANK(初期設定!C5)=TRUE,"",初期設定!C5)</f>
        <v/>
      </c>
      <c r="C8" s="326"/>
      <c r="D8" s="35"/>
      <c r="E8" s="318"/>
      <c r="F8" s="327"/>
      <c r="G8" s="327"/>
      <c r="H8" s="327"/>
      <c r="I8" s="327"/>
      <c r="J8" s="327"/>
      <c r="K8" s="327"/>
      <c r="L8" s="318"/>
    </row>
    <row r="9" spans="1:12" ht="22.2" customHeight="1" thickBot="1" x14ac:dyDescent="0.2">
      <c r="A9" s="317"/>
      <c r="B9" s="334" t="str">
        <f>IF(ISBLANK(初期設定!C6)=TRUE,"",初期設定!C6)</f>
        <v/>
      </c>
      <c r="C9" s="334"/>
      <c r="D9" s="38"/>
      <c r="E9" s="318"/>
      <c r="F9" s="336" t="s">
        <v>12</v>
      </c>
      <c r="G9" s="336"/>
      <c r="H9" s="336"/>
      <c r="I9" s="336"/>
      <c r="J9" s="336"/>
      <c r="K9" s="336"/>
      <c r="L9" s="318"/>
    </row>
    <row r="10" spans="1:12" ht="22.2" customHeight="1" thickTop="1" thickBot="1" x14ac:dyDescent="0.2">
      <c r="A10" s="317"/>
      <c r="B10" s="335" t="s">
        <v>13</v>
      </c>
      <c r="C10" s="335"/>
      <c r="D10" s="214">
        <f>SUM(D5:D9)</f>
        <v>0</v>
      </c>
      <c r="E10" s="318"/>
      <c r="F10" s="337"/>
      <c r="G10" s="338"/>
      <c r="H10" s="338"/>
      <c r="I10" s="338"/>
      <c r="J10" s="338"/>
      <c r="K10" s="339"/>
      <c r="L10" s="318"/>
    </row>
    <row r="11" spans="1:12" ht="22.2" customHeight="1" thickBot="1" x14ac:dyDescent="0.2">
      <c r="A11" s="317"/>
      <c r="B11" s="318"/>
      <c r="C11" s="318"/>
      <c r="D11" s="318"/>
      <c r="E11" s="318"/>
      <c r="F11" s="340"/>
      <c r="G11" s="341"/>
      <c r="H11" s="341"/>
      <c r="I11" s="341"/>
      <c r="J11" s="341"/>
      <c r="K11" s="342"/>
      <c r="L11" s="318"/>
    </row>
    <row r="12" spans="1:12" ht="22.2" customHeight="1" x14ac:dyDescent="0.15">
      <c r="A12" s="317"/>
      <c r="B12" s="320" t="s">
        <v>14</v>
      </c>
      <c r="C12" s="320"/>
      <c r="D12" s="320"/>
      <c r="E12" s="318"/>
      <c r="F12" s="340"/>
      <c r="G12" s="341"/>
      <c r="H12" s="341"/>
      <c r="I12" s="341"/>
      <c r="J12" s="341"/>
      <c r="K12" s="342"/>
      <c r="L12" s="318"/>
    </row>
    <row r="13" spans="1:12" ht="22.2" customHeight="1" x14ac:dyDescent="0.15">
      <c r="A13" s="317"/>
      <c r="B13" s="350" t="str">
        <f>IF(ISBLANK(初期設定!B8)=TRUE,"",初期設定!B8)</f>
        <v>基本生活費</v>
      </c>
      <c r="C13" s="215" t="str">
        <f>IF(ISBLANK(初期設定!C8)=TRUE,"",初期設定!C8)</f>
        <v>食費</v>
      </c>
      <c r="D13" s="177"/>
      <c r="E13" s="318"/>
      <c r="F13" s="340"/>
      <c r="G13" s="341"/>
      <c r="H13" s="341"/>
      <c r="I13" s="341"/>
      <c r="J13" s="341"/>
      <c r="K13" s="342"/>
      <c r="L13" s="318"/>
    </row>
    <row r="14" spans="1:12" ht="22.2" customHeight="1" thickBot="1" x14ac:dyDescent="0.2">
      <c r="A14" s="317"/>
      <c r="B14" s="351"/>
      <c r="C14" s="215" t="str">
        <f>IF(ISBLANK(初期設定!C9)=TRUE,"",初期設定!C9)</f>
        <v>外食費</v>
      </c>
      <c r="D14" s="34"/>
      <c r="E14" s="318"/>
      <c r="F14" s="343"/>
      <c r="G14" s="344"/>
      <c r="H14" s="344"/>
      <c r="I14" s="344"/>
      <c r="J14" s="344"/>
      <c r="K14" s="345"/>
      <c r="L14" s="318"/>
    </row>
    <row r="15" spans="1:12" ht="22.2" customHeight="1" thickBot="1" x14ac:dyDescent="0.2">
      <c r="A15" s="317"/>
      <c r="B15" s="351"/>
      <c r="C15" s="215" t="str">
        <f>IF(ISBLANK(初期設定!C10)=TRUE,"",初期設定!C10)</f>
        <v>電気代</v>
      </c>
      <c r="D15" s="34"/>
      <c r="E15" s="318"/>
      <c r="F15" s="329"/>
      <c r="G15" s="329"/>
      <c r="H15" s="329"/>
      <c r="I15" s="329"/>
      <c r="J15" s="329"/>
      <c r="K15" s="329"/>
      <c r="L15" s="318"/>
    </row>
    <row r="16" spans="1:12" ht="22.2" customHeight="1" thickBot="1" x14ac:dyDescent="0.2">
      <c r="A16" s="317"/>
      <c r="B16" s="351"/>
      <c r="C16" s="215" t="str">
        <f>IF(ISBLANK(初期設定!C11)=TRUE,"",初期設定!C11)</f>
        <v>水道代</v>
      </c>
      <c r="D16" s="34"/>
      <c r="E16" s="318"/>
      <c r="F16" s="243" t="s">
        <v>97</v>
      </c>
      <c r="G16" s="244"/>
      <c r="H16" s="244"/>
      <c r="I16" s="244"/>
      <c r="J16" s="244"/>
      <c r="K16" s="245"/>
      <c r="L16" s="318"/>
    </row>
    <row r="17" spans="1:12" ht="22.2" customHeight="1" x14ac:dyDescent="0.15">
      <c r="A17" s="317"/>
      <c r="B17" s="351"/>
      <c r="C17" s="215" t="str">
        <f>IF(ISBLANK(初期設定!C12)=TRUE,"",初期設定!C12)</f>
        <v>ガス代</v>
      </c>
      <c r="D17" s="34"/>
      <c r="E17" s="318"/>
      <c r="F17" s="216" t="s">
        <v>15</v>
      </c>
      <c r="G17" s="246"/>
      <c r="H17" s="247"/>
      <c r="I17" s="248"/>
      <c r="J17" s="248"/>
      <c r="K17" s="249"/>
      <c r="L17" s="318"/>
    </row>
    <row r="18" spans="1:12" ht="22.2" customHeight="1" x14ac:dyDescent="0.15">
      <c r="A18" s="317"/>
      <c r="B18" s="351"/>
      <c r="C18" s="215" t="str">
        <f>IF(ISBLANK(初期設定!C13)=TRUE,"",初期設定!C13)</f>
        <v>新聞(NHK・ケーブルTV等)</v>
      </c>
      <c r="D18" s="34"/>
      <c r="E18" s="318"/>
      <c r="F18" s="217" t="s">
        <v>16</v>
      </c>
      <c r="G18" s="250"/>
      <c r="H18" s="251"/>
      <c r="I18" s="252"/>
      <c r="J18" s="252"/>
      <c r="K18" s="253"/>
      <c r="L18" s="318"/>
    </row>
    <row r="19" spans="1:12" ht="22.2" customHeight="1" x14ac:dyDescent="0.15">
      <c r="A19" s="317"/>
      <c r="B19" s="351"/>
      <c r="C19" s="215" t="str">
        <f>IF(ISBLANK(初期設定!C14)=TRUE,"",初期設定!C14)</f>
        <v>通信費（固定電話）</v>
      </c>
      <c r="D19" s="34"/>
      <c r="E19" s="318"/>
      <c r="F19" s="217" t="s">
        <v>17</v>
      </c>
      <c r="G19" s="250"/>
      <c r="H19" s="251"/>
      <c r="I19" s="252"/>
      <c r="J19" s="252"/>
      <c r="K19" s="253"/>
      <c r="L19" s="318"/>
    </row>
    <row r="20" spans="1:12" ht="22.2" customHeight="1" x14ac:dyDescent="0.15">
      <c r="A20" s="317"/>
      <c r="B20" s="351"/>
      <c r="C20" s="215" t="str">
        <f>IF(ISBLANK(初期設定!C15)=TRUE,"",初期設定!C15)</f>
        <v>通信費（携帯）</v>
      </c>
      <c r="D20" s="34"/>
      <c r="E20" s="318"/>
      <c r="F20" s="217" t="s">
        <v>18</v>
      </c>
      <c r="G20" s="250"/>
      <c r="H20" s="251"/>
      <c r="I20" s="252"/>
      <c r="J20" s="252"/>
      <c r="K20" s="253"/>
      <c r="L20" s="318"/>
    </row>
    <row r="21" spans="1:12" ht="22.2" customHeight="1" x14ac:dyDescent="0.15">
      <c r="A21" s="317"/>
      <c r="B21" s="351"/>
      <c r="C21" s="215" t="str">
        <f>IF(ISBLANK(初期設定!C16)=TRUE,"",初期設定!C16)</f>
        <v>通信費（ネット・他）</v>
      </c>
      <c r="D21" s="34"/>
      <c r="E21" s="318"/>
      <c r="F21" s="217" t="s">
        <v>19</v>
      </c>
      <c r="G21" s="250"/>
      <c r="H21" s="251"/>
      <c r="I21" s="252"/>
      <c r="J21" s="252"/>
      <c r="K21" s="253"/>
      <c r="L21" s="318"/>
    </row>
    <row r="22" spans="1:12" ht="22.2" customHeight="1" x14ac:dyDescent="0.15">
      <c r="A22" s="317"/>
      <c r="B22" s="351"/>
      <c r="C22" s="215" t="str">
        <f>IF(ISBLANK(初期設定!C17)=TRUE,"",初期設定!C17)</f>
        <v>医療費</v>
      </c>
      <c r="D22" s="34"/>
      <c r="E22" s="318"/>
      <c r="F22" s="217" t="s">
        <v>20</v>
      </c>
      <c r="G22" s="250"/>
      <c r="H22" s="251"/>
      <c r="I22" s="252"/>
      <c r="J22" s="252"/>
      <c r="K22" s="253"/>
      <c r="L22" s="318"/>
    </row>
    <row r="23" spans="1:12" ht="22.2" customHeight="1" x14ac:dyDescent="0.15">
      <c r="A23" s="317"/>
      <c r="B23" s="351"/>
      <c r="C23" s="215" t="str">
        <f>IF(ISBLANK(初期設定!C18)=TRUE,"",初期設定!C18)</f>
        <v>被服費</v>
      </c>
      <c r="D23" s="34"/>
      <c r="E23" s="318"/>
      <c r="F23" s="217" t="s">
        <v>21</v>
      </c>
      <c r="G23" s="250"/>
      <c r="H23" s="251"/>
      <c r="I23" s="252"/>
      <c r="J23" s="252"/>
      <c r="K23" s="253"/>
      <c r="L23" s="318"/>
    </row>
    <row r="24" spans="1:12" ht="22.2" customHeight="1" x14ac:dyDescent="0.15">
      <c r="A24" s="317"/>
      <c r="B24" s="351"/>
      <c r="C24" s="215" t="str">
        <f>IF(ISBLANK(初期設定!C19)=TRUE,"",初期設定!C19)</f>
        <v>美容理容費</v>
      </c>
      <c r="D24" s="34"/>
      <c r="E24" s="318"/>
      <c r="F24" s="217" t="s">
        <v>22</v>
      </c>
      <c r="G24" s="250"/>
      <c r="H24" s="251"/>
      <c r="I24" s="252"/>
      <c r="J24" s="252"/>
      <c r="K24" s="253"/>
      <c r="L24" s="318"/>
    </row>
    <row r="25" spans="1:12" ht="22.2" customHeight="1" x14ac:dyDescent="0.15">
      <c r="A25" s="317"/>
      <c r="B25" s="351"/>
      <c r="C25" s="215" t="str">
        <f>IF(ISBLANK(初期設定!C20)=TRUE,"",初期設定!C20)</f>
        <v>日用品・雑貨費</v>
      </c>
      <c r="D25" s="34"/>
      <c r="E25" s="318"/>
      <c r="F25" s="217" t="s">
        <v>23</v>
      </c>
      <c r="G25" s="250"/>
      <c r="H25" s="251"/>
      <c r="I25" s="252"/>
      <c r="J25" s="252"/>
      <c r="K25" s="253"/>
      <c r="L25" s="318"/>
    </row>
    <row r="26" spans="1:12" ht="22.2" customHeight="1" x14ac:dyDescent="0.15">
      <c r="A26" s="317"/>
      <c r="B26" s="351"/>
      <c r="C26" s="215" t="str">
        <f>IF(ISBLANK(初期設定!C21)=TRUE,"",初期設定!C21)</f>
        <v>レジャー費</v>
      </c>
      <c r="D26" s="34"/>
      <c r="E26" s="318"/>
      <c r="F26" s="217" t="s">
        <v>24</v>
      </c>
      <c r="G26" s="250"/>
      <c r="H26" s="251"/>
      <c r="I26" s="252"/>
      <c r="J26" s="252"/>
      <c r="K26" s="253"/>
      <c r="L26" s="318"/>
    </row>
    <row r="27" spans="1:12" ht="22.2" customHeight="1" x14ac:dyDescent="0.15">
      <c r="A27" s="317"/>
      <c r="B27" s="351"/>
      <c r="C27" s="215" t="str">
        <f>IF(ISBLANK(初期設定!C22)=TRUE,"",初期設定!C22)</f>
        <v>教養娯楽費</v>
      </c>
      <c r="D27" s="34"/>
      <c r="E27" s="318"/>
      <c r="F27" s="217" t="s">
        <v>25</v>
      </c>
      <c r="G27" s="250"/>
      <c r="H27" s="251"/>
      <c r="I27" s="252"/>
      <c r="J27" s="252"/>
      <c r="K27" s="253"/>
      <c r="L27" s="318"/>
    </row>
    <row r="28" spans="1:12" ht="22.2" customHeight="1" x14ac:dyDescent="0.15">
      <c r="A28" s="317"/>
      <c r="B28" s="351"/>
      <c r="C28" s="215" t="str">
        <f>IF(ISBLANK(初期設定!C23)=TRUE,"",初期設定!C23)</f>
        <v>交際費（お中元等含）</v>
      </c>
      <c r="D28" s="34"/>
      <c r="E28" s="318"/>
      <c r="F28" s="217" t="s">
        <v>26</v>
      </c>
      <c r="G28" s="250"/>
      <c r="H28" s="251"/>
      <c r="I28" s="252"/>
      <c r="J28" s="252"/>
      <c r="K28" s="253"/>
      <c r="L28" s="318"/>
    </row>
    <row r="29" spans="1:12" ht="22.2" customHeight="1" x14ac:dyDescent="0.15">
      <c r="A29" s="317"/>
      <c r="B29" s="351"/>
      <c r="C29" s="215" t="str">
        <f>IF(ISBLANK(初期設定!C24)=TRUE,"",初期設定!C24)</f>
        <v>夫こづかい</v>
      </c>
      <c r="D29" s="34"/>
      <c r="E29" s="318"/>
      <c r="F29" s="217" t="s">
        <v>27</v>
      </c>
      <c r="G29" s="250"/>
      <c r="H29" s="251"/>
      <c r="I29" s="252"/>
      <c r="J29" s="252"/>
      <c r="K29" s="253"/>
      <c r="L29" s="318"/>
    </row>
    <row r="30" spans="1:12" ht="22.2" customHeight="1" x14ac:dyDescent="0.15">
      <c r="A30" s="317"/>
      <c r="B30" s="351"/>
      <c r="C30" s="215" t="str">
        <f>IF(ISBLANK(初期設定!C25)=TRUE,"",初期設定!C25)</f>
        <v>妻こづかい</v>
      </c>
      <c r="D30" s="34"/>
      <c r="E30" s="318"/>
      <c r="F30" s="217" t="s">
        <v>28</v>
      </c>
      <c r="G30" s="250"/>
      <c r="H30" s="251"/>
      <c r="I30" s="252"/>
      <c r="J30" s="252"/>
      <c r="K30" s="253"/>
      <c r="L30" s="318"/>
    </row>
    <row r="31" spans="1:12" ht="22.2" customHeight="1" x14ac:dyDescent="0.15">
      <c r="A31" s="317"/>
      <c r="B31" s="351"/>
      <c r="C31" s="215" t="str">
        <f>IF(ISBLANK(初期設定!C26)=TRUE,"",初期設定!C26)</f>
        <v>（予備1）</v>
      </c>
      <c r="D31" s="34"/>
      <c r="E31" s="318"/>
      <c r="F31" s="217" t="s">
        <v>29</v>
      </c>
      <c r="G31" s="250"/>
      <c r="H31" s="251"/>
      <c r="I31" s="252"/>
      <c r="J31" s="252"/>
      <c r="K31" s="253"/>
      <c r="L31" s="318"/>
    </row>
    <row r="32" spans="1:12" ht="22.2" customHeight="1" thickBot="1" x14ac:dyDescent="0.2">
      <c r="A32" s="317"/>
      <c r="B32" s="351"/>
      <c r="C32" s="218" t="str">
        <f>IF(ISBLANK(初期設定!C27)=TRUE,"",初期設定!C27)</f>
        <v>（予備2）</v>
      </c>
      <c r="D32" s="156"/>
      <c r="E32" s="318"/>
      <c r="F32" s="217" t="s">
        <v>30</v>
      </c>
      <c r="G32" s="250"/>
      <c r="H32" s="251"/>
      <c r="I32" s="252"/>
      <c r="J32" s="252"/>
      <c r="K32" s="253"/>
      <c r="L32" s="318"/>
    </row>
    <row r="33" spans="1:12" ht="22.2" customHeight="1" thickBot="1" x14ac:dyDescent="0.2">
      <c r="A33" s="317"/>
      <c r="B33" s="352"/>
      <c r="C33" s="219" t="str">
        <f>IF(ISBLANK(初期設定!B8)=TRUE,"",初期設定!B8) &amp; "小計"</f>
        <v>基本生活費小計</v>
      </c>
      <c r="D33" s="220">
        <f>SUM(D13:D32)</f>
        <v>0</v>
      </c>
      <c r="E33" s="318"/>
      <c r="F33" s="217" t="s">
        <v>31</v>
      </c>
      <c r="G33" s="250"/>
      <c r="H33" s="251"/>
      <c r="I33" s="252"/>
      <c r="J33" s="252"/>
      <c r="K33" s="253"/>
      <c r="L33" s="318"/>
    </row>
    <row r="34" spans="1:12" ht="22.2" customHeight="1" x14ac:dyDescent="0.15">
      <c r="A34" s="317"/>
      <c r="B34" s="347" t="str">
        <f>IF(ISBLANK(初期設定!B28)=TRUE,"",初期設定!B28)</f>
        <v>住居費</v>
      </c>
      <c r="C34" s="221" t="str">
        <f>IF(ISBLANK(初期設定!C28)=TRUE,"",初期設定!C28)</f>
        <v>家賃・駐車場代</v>
      </c>
      <c r="D34" s="157"/>
      <c r="E34" s="318"/>
      <c r="F34" s="217" t="s">
        <v>32</v>
      </c>
      <c r="G34" s="250"/>
      <c r="H34" s="251"/>
      <c r="I34" s="252"/>
      <c r="J34" s="252"/>
      <c r="K34" s="253"/>
      <c r="L34" s="318"/>
    </row>
    <row r="35" spans="1:12" ht="22.2" customHeight="1" x14ac:dyDescent="0.15">
      <c r="A35" s="317"/>
      <c r="B35" s="348"/>
      <c r="C35" s="222" t="str">
        <f>IF(ISBLANK(初期設定!C29)=TRUE,"",初期設定!C29)</f>
        <v>住宅ローン</v>
      </c>
      <c r="D35" s="35"/>
      <c r="E35" s="318"/>
      <c r="F35" s="217" t="s">
        <v>33</v>
      </c>
      <c r="G35" s="250"/>
      <c r="H35" s="251"/>
      <c r="I35" s="252"/>
      <c r="J35" s="252"/>
      <c r="K35" s="253"/>
      <c r="L35" s="318"/>
    </row>
    <row r="36" spans="1:12" ht="22.2" customHeight="1" thickBot="1" x14ac:dyDescent="0.2">
      <c r="A36" s="317"/>
      <c r="B36" s="349"/>
      <c r="C36" s="223" t="str">
        <f>IF(ISBLANK(初期設定!C30)=TRUE,"",初期設定!C30)</f>
        <v>管理費修繕費</v>
      </c>
      <c r="D36" s="156"/>
      <c r="E36" s="318"/>
      <c r="F36" s="217" t="s">
        <v>34</v>
      </c>
      <c r="G36" s="250"/>
      <c r="H36" s="251"/>
      <c r="I36" s="252"/>
      <c r="J36" s="252"/>
      <c r="K36" s="253"/>
      <c r="L36" s="318"/>
    </row>
    <row r="37" spans="1:12" ht="22.2" customHeight="1" x14ac:dyDescent="0.15">
      <c r="A37" s="317"/>
      <c r="B37" s="356" t="str">
        <f>IF(ISBLANK(初期設定!B31)=TRUE,"",初期設定!B31)</f>
        <v>自動車費</v>
      </c>
      <c r="C37" s="221" t="str">
        <f>IF(ISBLANK(初期設定!C31)=TRUE,"",初期設定!C31)</f>
        <v>ガソリン代</v>
      </c>
      <c r="D37" s="159"/>
      <c r="E37" s="318"/>
      <c r="F37" s="217" t="s">
        <v>35</v>
      </c>
      <c r="G37" s="250"/>
      <c r="H37" s="251"/>
      <c r="I37" s="252"/>
      <c r="J37" s="252"/>
      <c r="K37" s="253"/>
      <c r="L37" s="318"/>
    </row>
    <row r="38" spans="1:12" ht="22.2" customHeight="1" x14ac:dyDescent="0.15">
      <c r="A38" s="317"/>
      <c r="B38" s="346"/>
      <c r="C38" s="224" t="str">
        <f>IF(ISBLANK(初期設定!C32)=TRUE,"",初期設定!C32)</f>
        <v>駐車場代</v>
      </c>
      <c r="D38" s="33"/>
      <c r="E38" s="318"/>
      <c r="F38" s="217" t="s">
        <v>36</v>
      </c>
      <c r="G38" s="250"/>
      <c r="H38" s="251"/>
      <c r="I38" s="252"/>
      <c r="J38" s="252"/>
      <c r="K38" s="253"/>
      <c r="L38" s="318"/>
    </row>
    <row r="39" spans="1:12" ht="22.2" customHeight="1" thickBot="1" x14ac:dyDescent="0.2">
      <c r="A39" s="317"/>
      <c r="B39" s="346"/>
      <c r="C39" s="225" t="str">
        <f>IF(ISBLANK(初期設定!C33)=TRUE,"",初期設定!C33)</f>
        <v>車保険代・車検代</v>
      </c>
      <c r="D39" s="35"/>
      <c r="E39" s="318"/>
      <c r="F39" s="217" t="s">
        <v>37</v>
      </c>
      <c r="G39" s="250"/>
      <c r="H39" s="251"/>
      <c r="I39" s="252"/>
      <c r="J39" s="252"/>
      <c r="K39" s="253"/>
      <c r="L39" s="318"/>
    </row>
    <row r="40" spans="1:12" ht="22.2" customHeight="1" x14ac:dyDescent="0.15">
      <c r="A40" s="317"/>
      <c r="B40" s="353" t="str">
        <f>IF(ISBLANK(初期設定!B34)=TRUE,"",初期設定!B34)</f>
        <v>保険</v>
      </c>
      <c r="C40" s="221" t="str">
        <f>IF(ISBLANK(初期設定!C34)=TRUE,"",初期設定!C34)</f>
        <v>生命保険・火災傷害保険</v>
      </c>
      <c r="D40" s="162"/>
      <c r="E40" s="318"/>
      <c r="F40" s="217" t="s">
        <v>38</v>
      </c>
      <c r="G40" s="250"/>
      <c r="H40" s="251"/>
      <c r="I40" s="252"/>
      <c r="J40" s="252"/>
      <c r="K40" s="253"/>
      <c r="L40" s="318"/>
    </row>
    <row r="41" spans="1:12" ht="22.2" customHeight="1" x14ac:dyDescent="0.15">
      <c r="A41" s="317"/>
      <c r="B41" s="354"/>
      <c r="C41" s="224" t="str">
        <f>IF(ISBLANK(初期設定!C35)=TRUE,"",初期設定!C35)</f>
        <v>年金・学資・積立保険</v>
      </c>
      <c r="D41" s="161"/>
      <c r="E41" s="318"/>
      <c r="F41" s="217" t="s">
        <v>39</v>
      </c>
      <c r="G41" s="250"/>
      <c r="H41" s="251"/>
      <c r="I41" s="252"/>
      <c r="J41" s="252"/>
      <c r="K41" s="253"/>
      <c r="L41" s="318"/>
    </row>
    <row r="42" spans="1:12" ht="22.2" customHeight="1" thickBot="1" x14ac:dyDescent="0.2">
      <c r="A42" s="317"/>
      <c r="B42" s="355"/>
      <c r="C42" s="223" t="str">
        <f>IF(ISBLANK(初期設定!C36)=TRUE,"",初期設定!C36)</f>
        <v>（予備）</v>
      </c>
      <c r="D42" s="160"/>
      <c r="E42" s="318"/>
      <c r="F42" s="217" t="s">
        <v>40</v>
      </c>
      <c r="G42" s="250"/>
      <c r="H42" s="251"/>
      <c r="I42" s="252"/>
      <c r="J42" s="252"/>
      <c r="K42" s="253"/>
      <c r="L42" s="318"/>
    </row>
    <row r="43" spans="1:12" ht="22.2" customHeight="1" x14ac:dyDescent="0.15">
      <c r="A43" s="317"/>
      <c r="B43" s="356" t="str">
        <f>IF(ISBLANK(初期設定!B37)=TRUE,"",初期設定!B37)</f>
        <v>教育費</v>
      </c>
      <c r="C43" s="221" t="str">
        <f>IF(ISBLANK(初期設定!C37)=TRUE,"",初期設定!C37)</f>
        <v>塾</v>
      </c>
      <c r="D43" s="159"/>
      <c r="E43" s="318"/>
      <c r="F43" s="217" t="s">
        <v>41</v>
      </c>
      <c r="G43" s="254"/>
      <c r="H43" s="255"/>
      <c r="I43" s="256"/>
      <c r="J43" s="256"/>
      <c r="K43" s="257"/>
      <c r="L43" s="318"/>
    </row>
    <row r="44" spans="1:12" ht="22.2" customHeight="1" x14ac:dyDescent="0.15">
      <c r="A44" s="317"/>
      <c r="B44" s="346"/>
      <c r="C44" s="224" t="str">
        <f>IF(ISBLANK(初期設定!C38)=TRUE,"",初期設定!C38)</f>
        <v>ピアノ</v>
      </c>
      <c r="D44" s="33"/>
      <c r="E44" s="318"/>
      <c r="F44" s="217" t="s">
        <v>42</v>
      </c>
      <c r="G44" s="254"/>
      <c r="H44" s="255"/>
      <c r="I44" s="256"/>
      <c r="J44" s="256"/>
      <c r="K44" s="257"/>
      <c r="L44" s="318"/>
    </row>
    <row r="45" spans="1:12" ht="22.2" customHeight="1" thickBot="1" x14ac:dyDescent="0.2">
      <c r="A45" s="317"/>
      <c r="B45" s="357"/>
      <c r="C45" s="226" t="str">
        <f>IF(ISBLANK(初期設定!C39)=TRUE,"",初期設定!C39)</f>
        <v>（予備）</v>
      </c>
      <c r="D45" s="158"/>
      <c r="E45" s="318"/>
      <c r="F45" s="217" t="s">
        <v>43</v>
      </c>
      <c r="G45" s="250"/>
      <c r="H45" s="251"/>
      <c r="I45" s="252"/>
      <c r="J45" s="252"/>
      <c r="K45" s="253"/>
      <c r="L45" s="318"/>
    </row>
    <row r="46" spans="1:12" ht="22.2" customHeight="1" x14ac:dyDescent="0.15">
      <c r="A46" s="317"/>
      <c r="B46" s="346" t="str">
        <f>IF(ISBLANK(初期設定!B40)=TRUE,"",初期設定!B40)</f>
        <v>その他</v>
      </c>
      <c r="C46" s="225" t="str">
        <f>IF(ISBLANK(初期設定!C40)=TRUE,"",初期設定!C40)</f>
        <v>他ローン</v>
      </c>
      <c r="D46" s="36"/>
      <c r="E46" s="318"/>
      <c r="F46" s="217" t="s">
        <v>44</v>
      </c>
      <c r="G46" s="250"/>
      <c r="H46" s="251"/>
      <c r="I46" s="252"/>
      <c r="J46" s="252"/>
      <c r="K46" s="253"/>
      <c r="L46" s="318"/>
    </row>
    <row r="47" spans="1:12" ht="22.2" customHeight="1" x14ac:dyDescent="0.15">
      <c r="A47" s="317"/>
      <c r="B47" s="346"/>
      <c r="C47" s="224" t="str">
        <f>IF(ISBLANK(初期設定!C41)=TRUE,"",初期設定!C41)</f>
        <v>（予備1）</v>
      </c>
      <c r="D47" s="33"/>
      <c r="E47" s="318"/>
      <c r="F47" s="217" t="s">
        <v>45</v>
      </c>
      <c r="G47" s="250"/>
      <c r="H47" s="251"/>
      <c r="I47" s="252"/>
      <c r="J47" s="252"/>
      <c r="K47" s="253"/>
      <c r="L47" s="318"/>
    </row>
    <row r="48" spans="1:12" ht="22.2" customHeight="1" thickBot="1" x14ac:dyDescent="0.2">
      <c r="A48" s="317"/>
      <c r="B48" s="346"/>
      <c r="C48" s="225" t="str">
        <f>IF(ISBLANK(初期設定!C42)=TRUE,"",初期設定!C42)</f>
        <v>（予備2）</v>
      </c>
      <c r="D48" s="37"/>
      <c r="E48" s="318"/>
      <c r="F48" s="227" t="s">
        <v>47</v>
      </c>
      <c r="G48" s="258"/>
      <c r="H48" s="259"/>
      <c r="I48" s="260"/>
      <c r="J48" s="260"/>
      <c r="K48" s="261"/>
      <c r="L48" s="318"/>
    </row>
    <row r="49" spans="1:12" ht="22.2" customHeight="1" thickTop="1" thickBot="1" x14ac:dyDescent="0.2">
      <c r="A49" s="317"/>
      <c r="B49" s="330" t="s">
        <v>46</v>
      </c>
      <c r="C49" s="331"/>
      <c r="D49" s="228">
        <f>SUM(D13:D32,D34:D48)</f>
        <v>0</v>
      </c>
      <c r="E49" s="318"/>
      <c r="F49" s="229" t="s">
        <v>127</v>
      </c>
      <c r="G49" s="262">
        <f>SUM(G18:G48)</f>
        <v>0</v>
      </c>
      <c r="H49" s="262">
        <f t="shared" ref="H49:J49" si="0">SUM(H18:H48)</f>
        <v>0</v>
      </c>
      <c r="I49" s="262">
        <f t="shared" si="0"/>
        <v>0</v>
      </c>
      <c r="J49" s="262">
        <f t="shared" si="0"/>
        <v>0</v>
      </c>
      <c r="K49" s="263">
        <f>SUM(K18:K48)</f>
        <v>0</v>
      </c>
      <c r="L49" s="318"/>
    </row>
    <row r="50" spans="1:12" ht="22.2" customHeight="1" thickTop="1" thickBot="1" x14ac:dyDescent="0.2">
      <c r="A50" s="317"/>
      <c r="B50" s="332" t="s">
        <v>48</v>
      </c>
      <c r="C50" s="333"/>
      <c r="D50" s="230">
        <f>D10-D49</f>
        <v>0</v>
      </c>
      <c r="E50" s="318"/>
      <c r="F50" s="231" t="s">
        <v>98</v>
      </c>
      <c r="G50" s="264">
        <f>G17-G49</f>
        <v>0</v>
      </c>
      <c r="H50" s="264">
        <f t="shared" ref="H50:K50" si="1">H17-H49</f>
        <v>0</v>
      </c>
      <c r="I50" s="264">
        <f t="shared" si="1"/>
        <v>0</v>
      </c>
      <c r="J50" s="264">
        <f t="shared" si="1"/>
        <v>0</v>
      </c>
      <c r="K50" s="265">
        <f t="shared" si="1"/>
        <v>0</v>
      </c>
      <c r="L50" s="318"/>
    </row>
    <row r="51" spans="1:12" ht="32.1" customHeight="1" x14ac:dyDescent="0.15">
      <c r="A51" s="317"/>
      <c r="B51" s="328" t="s">
        <v>94</v>
      </c>
      <c r="C51" s="328"/>
      <c r="D51" s="328"/>
      <c r="E51" s="328"/>
      <c r="F51" s="328"/>
      <c r="G51" s="328"/>
      <c r="H51" s="328"/>
      <c r="I51" s="328"/>
      <c r="J51" s="328"/>
      <c r="K51" s="328"/>
      <c r="L51" s="232"/>
    </row>
    <row r="52" spans="1:12" ht="18.75" hidden="1" customHeight="1" x14ac:dyDescent="0.15"/>
    <row r="53" spans="1:12" ht="18.75" hidden="1" customHeight="1" x14ac:dyDescent="0.15"/>
  </sheetData>
  <sheetProtection algorithmName="SHA-512" hashValue="WgmnAUut0RLM7pToFiAJ+3FvUAaT1Gkb6toO2VfAx3lJ1wN6MSCHkm1KO4qI+/iHt9yE041HtX568NKnEsLQoA==" saltValue="NAsuV4PzUMbQj61UY5KEXQ==" spinCount="100000" sheet="1" objects="1" scenarios="1"/>
  <mergeCells count="30">
    <mergeCell ref="B34:B36"/>
    <mergeCell ref="B51:K51"/>
    <mergeCell ref="B49:C49"/>
    <mergeCell ref="B50:C50"/>
    <mergeCell ref="B37:B39"/>
    <mergeCell ref="B40:B42"/>
    <mergeCell ref="B43:B45"/>
    <mergeCell ref="B46:B48"/>
    <mergeCell ref="B10:C10"/>
    <mergeCell ref="B11:D11"/>
    <mergeCell ref="B12:D12"/>
    <mergeCell ref="F10:K14"/>
    <mergeCell ref="F15:K15"/>
    <mergeCell ref="B13:B33"/>
    <mergeCell ref="A1:D1"/>
    <mergeCell ref="E1:L3"/>
    <mergeCell ref="A2:A51"/>
    <mergeCell ref="B2:D2"/>
    <mergeCell ref="B4:D4"/>
    <mergeCell ref="E4:E50"/>
    <mergeCell ref="F4:K4"/>
    <mergeCell ref="L4:L50"/>
    <mergeCell ref="B5:C5"/>
    <mergeCell ref="F5:K7"/>
    <mergeCell ref="B6:C6"/>
    <mergeCell ref="B7:C7"/>
    <mergeCell ref="B8:C8"/>
    <mergeCell ref="F8:K8"/>
    <mergeCell ref="B9:C9"/>
    <mergeCell ref="F9:K9"/>
  </mergeCells>
  <phoneticPr fontId="13"/>
  <conditionalFormatting sqref="D10 D33 D49:D50">
    <cfRule type="cellIs" dxfId="14" priority="1" stopIfTrue="1" operator="equal">
      <formula>0</formula>
    </cfRule>
  </conditionalFormatting>
  <pageMargins left="0.59027777777777779" right="0.60972222222222228" top="0.40972222222222221" bottom="0.40972222222222221" header="0.51180555555555551" footer="0.51180555555555551"/>
  <pageSetup paperSize="9" scale="74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L53"/>
  <sheetViews>
    <sheetView view="pageBreakPreview" zoomScale="75" zoomScaleNormal="100" zoomScaleSheetLayoutView="75" workbookViewId="0">
      <selection activeCell="D5" sqref="D5"/>
    </sheetView>
  </sheetViews>
  <sheetFormatPr defaultColWidth="0" defaultRowHeight="18" customHeight="1" zeroHeight="1" x14ac:dyDescent="0.15"/>
  <cols>
    <col min="1" max="1" width="2.6640625" customWidth="1"/>
    <col min="2" max="2" width="5.21875" style="3" customWidth="1"/>
    <col min="3" max="3" width="25.88671875" style="3" customWidth="1"/>
    <col min="4" max="4" width="17.88671875" style="3" customWidth="1"/>
    <col min="5" max="5" width="3" style="3" customWidth="1"/>
    <col min="6" max="6" width="12.109375" style="3" customWidth="1"/>
    <col min="7" max="11" width="13.109375" style="3" customWidth="1"/>
    <col min="12" max="12" width="3.6640625" style="3" customWidth="1"/>
    <col min="13" max="13" width="0" style="3" hidden="1" customWidth="1"/>
    <col min="14" max="16384" width="0" style="3" hidden="1"/>
  </cols>
  <sheetData>
    <row r="1" spans="1:12" ht="16.8" customHeight="1" x14ac:dyDescent="0.15">
      <c r="A1" s="317"/>
      <c r="B1" s="317"/>
      <c r="C1" s="317"/>
      <c r="D1" s="317"/>
      <c r="E1" s="318"/>
      <c r="F1" s="318"/>
      <c r="G1" s="318"/>
      <c r="H1" s="318"/>
      <c r="I1" s="318"/>
      <c r="J1" s="318"/>
      <c r="K1" s="318"/>
      <c r="L1" s="318"/>
    </row>
    <row r="2" spans="1:12" ht="18.75" customHeight="1" x14ac:dyDescent="0.15">
      <c r="A2" s="317"/>
      <c r="B2" s="319" t="str">
        <f>初期設定!E2&amp;"年5月 家計簿"</f>
        <v>2023年5月 家計簿</v>
      </c>
      <c r="C2" s="319"/>
      <c r="D2" s="319"/>
      <c r="E2" s="318"/>
      <c r="F2" s="318"/>
      <c r="G2" s="318"/>
      <c r="H2" s="318"/>
      <c r="I2" s="318"/>
      <c r="J2" s="318"/>
      <c r="K2" s="318"/>
      <c r="L2" s="318"/>
    </row>
    <row r="3" spans="1:12" ht="6" customHeight="1" thickBot="1" x14ac:dyDescent="0.2">
      <c r="A3" s="317"/>
      <c r="B3" s="213"/>
      <c r="C3" s="213"/>
      <c r="D3" s="213"/>
      <c r="E3" s="318"/>
      <c r="F3" s="318"/>
      <c r="G3" s="318"/>
      <c r="H3" s="318"/>
      <c r="I3" s="318"/>
      <c r="J3" s="318"/>
      <c r="K3" s="318"/>
      <c r="L3" s="318"/>
    </row>
    <row r="4" spans="1:12" ht="22.2" customHeight="1" x14ac:dyDescent="0.15">
      <c r="A4" s="317"/>
      <c r="B4" s="320" t="s">
        <v>8</v>
      </c>
      <c r="C4" s="320"/>
      <c r="D4" s="320"/>
      <c r="E4" s="318"/>
      <c r="F4" s="321" t="s">
        <v>9</v>
      </c>
      <c r="G4" s="321"/>
      <c r="H4" s="321"/>
      <c r="I4" s="321"/>
      <c r="J4" s="321"/>
      <c r="K4" s="321"/>
      <c r="L4" s="318"/>
    </row>
    <row r="5" spans="1:12" ht="22.2" customHeight="1" thickBot="1" x14ac:dyDescent="0.2">
      <c r="A5" s="317"/>
      <c r="B5" s="322" t="str">
        <f>IF(ISBLANK(初期設定!C2)=TRUE,"",初期設定!C2)</f>
        <v>世帯主収入</v>
      </c>
      <c r="C5" s="322"/>
      <c r="D5" s="33"/>
      <c r="E5" s="318"/>
      <c r="F5" s="324" t="str">
        <f>IF(初期設定!E9=0,"",初期設定!E9)</f>
        <v/>
      </c>
      <c r="G5" s="324"/>
      <c r="H5" s="324"/>
      <c r="I5" s="324"/>
      <c r="J5" s="324"/>
      <c r="K5" s="324"/>
      <c r="L5" s="318"/>
    </row>
    <row r="6" spans="1:12" ht="22.2" customHeight="1" thickBot="1" x14ac:dyDescent="0.2">
      <c r="A6" s="317"/>
      <c r="B6" s="325" t="str">
        <f>IF(ISBLANK(初期設定!C3)=TRUE,"",初期設定!C3)</f>
        <v>配偶者収入</v>
      </c>
      <c r="C6" s="325"/>
      <c r="D6" s="34"/>
      <c r="E6" s="318"/>
      <c r="F6" s="324"/>
      <c r="G6" s="324"/>
      <c r="H6" s="324"/>
      <c r="I6" s="324"/>
      <c r="J6" s="324"/>
      <c r="K6" s="324"/>
      <c r="L6" s="318"/>
    </row>
    <row r="7" spans="1:12" ht="22.2" customHeight="1" thickBot="1" x14ac:dyDescent="0.2">
      <c r="A7" s="317"/>
      <c r="B7" s="326" t="str">
        <f>IF(ISBLANK(初期設定!C4)=TRUE,"",初期設定!C4)</f>
        <v/>
      </c>
      <c r="C7" s="326"/>
      <c r="D7" s="35"/>
      <c r="E7" s="318"/>
      <c r="F7" s="324"/>
      <c r="G7" s="324"/>
      <c r="H7" s="324"/>
      <c r="I7" s="324"/>
      <c r="J7" s="324"/>
      <c r="K7" s="324"/>
      <c r="L7" s="318"/>
    </row>
    <row r="8" spans="1:12" ht="22.2" customHeight="1" thickBot="1" x14ac:dyDescent="0.2">
      <c r="A8" s="317"/>
      <c r="B8" s="326" t="str">
        <f>IF(ISBLANK(初期設定!C5)=TRUE,"",初期設定!C5)</f>
        <v/>
      </c>
      <c r="C8" s="326"/>
      <c r="D8" s="35"/>
      <c r="E8" s="318"/>
      <c r="F8" s="327"/>
      <c r="G8" s="327"/>
      <c r="H8" s="327"/>
      <c r="I8" s="327"/>
      <c r="J8" s="327"/>
      <c r="K8" s="327"/>
      <c r="L8" s="318"/>
    </row>
    <row r="9" spans="1:12" ht="22.2" customHeight="1" thickBot="1" x14ac:dyDescent="0.2">
      <c r="A9" s="317"/>
      <c r="B9" s="334" t="str">
        <f>IF(ISBLANK(初期設定!C6)=TRUE,"",初期設定!C6)</f>
        <v/>
      </c>
      <c r="C9" s="334"/>
      <c r="D9" s="38"/>
      <c r="E9" s="318"/>
      <c r="F9" s="336" t="s">
        <v>12</v>
      </c>
      <c r="G9" s="336"/>
      <c r="H9" s="336"/>
      <c r="I9" s="336"/>
      <c r="J9" s="336"/>
      <c r="K9" s="336"/>
      <c r="L9" s="318"/>
    </row>
    <row r="10" spans="1:12" ht="22.2" customHeight="1" thickTop="1" thickBot="1" x14ac:dyDescent="0.2">
      <c r="A10" s="317"/>
      <c r="B10" s="335" t="s">
        <v>13</v>
      </c>
      <c r="C10" s="335"/>
      <c r="D10" s="214">
        <f>SUM(D5:D9)</f>
        <v>0</v>
      </c>
      <c r="E10" s="318"/>
      <c r="F10" s="337"/>
      <c r="G10" s="338"/>
      <c r="H10" s="338"/>
      <c r="I10" s="338"/>
      <c r="J10" s="338"/>
      <c r="K10" s="339"/>
      <c r="L10" s="318"/>
    </row>
    <row r="11" spans="1:12" ht="22.2" customHeight="1" thickBot="1" x14ac:dyDescent="0.2">
      <c r="A11" s="317"/>
      <c r="B11" s="318"/>
      <c r="C11" s="318"/>
      <c r="D11" s="318"/>
      <c r="E11" s="318"/>
      <c r="F11" s="340"/>
      <c r="G11" s="341"/>
      <c r="H11" s="341"/>
      <c r="I11" s="341"/>
      <c r="J11" s="341"/>
      <c r="K11" s="342"/>
      <c r="L11" s="318"/>
    </row>
    <row r="12" spans="1:12" ht="22.2" customHeight="1" x14ac:dyDescent="0.15">
      <c r="A12" s="317"/>
      <c r="B12" s="320" t="s">
        <v>14</v>
      </c>
      <c r="C12" s="320"/>
      <c r="D12" s="320"/>
      <c r="E12" s="318"/>
      <c r="F12" s="340"/>
      <c r="G12" s="341"/>
      <c r="H12" s="341"/>
      <c r="I12" s="341"/>
      <c r="J12" s="341"/>
      <c r="K12" s="342"/>
      <c r="L12" s="318"/>
    </row>
    <row r="13" spans="1:12" ht="22.2" customHeight="1" x14ac:dyDescent="0.15">
      <c r="A13" s="317"/>
      <c r="B13" s="350" t="str">
        <f>IF(ISBLANK(初期設定!B8)=TRUE,"",初期設定!B8)</f>
        <v>基本生活費</v>
      </c>
      <c r="C13" s="215" t="str">
        <f>IF(ISBLANK(初期設定!C8)=TRUE,"",初期設定!C8)</f>
        <v>食費</v>
      </c>
      <c r="D13" s="177"/>
      <c r="E13" s="318"/>
      <c r="F13" s="340"/>
      <c r="G13" s="341"/>
      <c r="H13" s="341"/>
      <c r="I13" s="341"/>
      <c r="J13" s="341"/>
      <c r="K13" s="342"/>
      <c r="L13" s="318"/>
    </row>
    <row r="14" spans="1:12" ht="22.2" customHeight="1" thickBot="1" x14ac:dyDescent="0.2">
      <c r="A14" s="317"/>
      <c r="B14" s="351"/>
      <c r="C14" s="215" t="str">
        <f>IF(ISBLANK(初期設定!C9)=TRUE,"",初期設定!C9)</f>
        <v>外食費</v>
      </c>
      <c r="D14" s="34"/>
      <c r="E14" s="318"/>
      <c r="F14" s="343"/>
      <c r="G14" s="344"/>
      <c r="H14" s="344"/>
      <c r="I14" s="344"/>
      <c r="J14" s="344"/>
      <c r="K14" s="345"/>
      <c r="L14" s="318"/>
    </row>
    <row r="15" spans="1:12" ht="22.2" customHeight="1" thickBot="1" x14ac:dyDescent="0.2">
      <c r="A15" s="317"/>
      <c r="B15" s="351"/>
      <c r="C15" s="215" t="str">
        <f>IF(ISBLANK(初期設定!C10)=TRUE,"",初期設定!C10)</f>
        <v>電気代</v>
      </c>
      <c r="D15" s="34"/>
      <c r="E15" s="318"/>
      <c r="F15" s="329"/>
      <c r="G15" s="329"/>
      <c r="H15" s="329"/>
      <c r="I15" s="329"/>
      <c r="J15" s="329"/>
      <c r="K15" s="329"/>
      <c r="L15" s="318"/>
    </row>
    <row r="16" spans="1:12" ht="22.2" customHeight="1" thickBot="1" x14ac:dyDescent="0.2">
      <c r="A16" s="317"/>
      <c r="B16" s="351"/>
      <c r="C16" s="215" t="str">
        <f>IF(ISBLANK(初期設定!C11)=TRUE,"",初期設定!C11)</f>
        <v>水道代</v>
      </c>
      <c r="D16" s="34"/>
      <c r="E16" s="318"/>
      <c r="F16" s="243" t="s">
        <v>97</v>
      </c>
      <c r="G16" s="244"/>
      <c r="H16" s="244"/>
      <c r="I16" s="244"/>
      <c r="J16" s="244"/>
      <c r="K16" s="245"/>
      <c r="L16" s="318"/>
    </row>
    <row r="17" spans="1:12" ht="22.2" customHeight="1" x14ac:dyDescent="0.15">
      <c r="A17" s="317"/>
      <c r="B17" s="351"/>
      <c r="C17" s="215" t="str">
        <f>IF(ISBLANK(初期設定!C12)=TRUE,"",初期設定!C12)</f>
        <v>ガス代</v>
      </c>
      <c r="D17" s="34"/>
      <c r="E17" s="318"/>
      <c r="F17" s="216" t="s">
        <v>15</v>
      </c>
      <c r="G17" s="246"/>
      <c r="H17" s="247"/>
      <c r="I17" s="248"/>
      <c r="J17" s="248"/>
      <c r="K17" s="249"/>
      <c r="L17" s="318"/>
    </row>
    <row r="18" spans="1:12" ht="22.2" customHeight="1" x14ac:dyDescent="0.15">
      <c r="A18" s="317"/>
      <c r="B18" s="351"/>
      <c r="C18" s="215" t="str">
        <f>IF(ISBLANK(初期設定!C13)=TRUE,"",初期設定!C13)</f>
        <v>新聞(NHK・ケーブルTV等)</v>
      </c>
      <c r="D18" s="34"/>
      <c r="E18" s="318"/>
      <c r="F18" s="217" t="s">
        <v>16</v>
      </c>
      <c r="G18" s="250"/>
      <c r="H18" s="251"/>
      <c r="I18" s="252"/>
      <c r="J18" s="252"/>
      <c r="K18" s="253"/>
      <c r="L18" s="318"/>
    </row>
    <row r="19" spans="1:12" ht="22.2" customHeight="1" x14ac:dyDescent="0.15">
      <c r="A19" s="317"/>
      <c r="B19" s="351"/>
      <c r="C19" s="215" t="str">
        <f>IF(ISBLANK(初期設定!C14)=TRUE,"",初期設定!C14)</f>
        <v>通信費（固定電話）</v>
      </c>
      <c r="D19" s="34"/>
      <c r="E19" s="318"/>
      <c r="F19" s="217" t="s">
        <v>17</v>
      </c>
      <c r="G19" s="250"/>
      <c r="H19" s="251"/>
      <c r="I19" s="252"/>
      <c r="J19" s="252"/>
      <c r="K19" s="253"/>
      <c r="L19" s="318"/>
    </row>
    <row r="20" spans="1:12" ht="22.2" customHeight="1" x14ac:dyDescent="0.15">
      <c r="A20" s="317"/>
      <c r="B20" s="351"/>
      <c r="C20" s="215" t="str">
        <f>IF(ISBLANK(初期設定!C15)=TRUE,"",初期設定!C15)</f>
        <v>通信費（携帯）</v>
      </c>
      <c r="D20" s="34"/>
      <c r="E20" s="318"/>
      <c r="F20" s="217" t="s">
        <v>18</v>
      </c>
      <c r="G20" s="250"/>
      <c r="H20" s="251"/>
      <c r="I20" s="252"/>
      <c r="J20" s="252"/>
      <c r="K20" s="253"/>
      <c r="L20" s="318"/>
    </row>
    <row r="21" spans="1:12" ht="22.2" customHeight="1" x14ac:dyDescent="0.15">
      <c r="A21" s="317"/>
      <c r="B21" s="351"/>
      <c r="C21" s="215" t="str">
        <f>IF(ISBLANK(初期設定!C16)=TRUE,"",初期設定!C16)</f>
        <v>通信費（ネット・他）</v>
      </c>
      <c r="D21" s="34"/>
      <c r="E21" s="318"/>
      <c r="F21" s="217" t="s">
        <v>19</v>
      </c>
      <c r="G21" s="250"/>
      <c r="H21" s="251"/>
      <c r="I21" s="252"/>
      <c r="J21" s="252"/>
      <c r="K21" s="253"/>
      <c r="L21" s="318"/>
    </row>
    <row r="22" spans="1:12" ht="22.2" customHeight="1" x14ac:dyDescent="0.15">
      <c r="A22" s="317"/>
      <c r="B22" s="351"/>
      <c r="C22" s="215" t="str">
        <f>IF(ISBLANK(初期設定!C17)=TRUE,"",初期設定!C17)</f>
        <v>医療費</v>
      </c>
      <c r="D22" s="34"/>
      <c r="E22" s="318"/>
      <c r="F22" s="217" t="s">
        <v>20</v>
      </c>
      <c r="G22" s="250"/>
      <c r="H22" s="251"/>
      <c r="I22" s="252"/>
      <c r="J22" s="252"/>
      <c r="K22" s="253"/>
      <c r="L22" s="318"/>
    </row>
    <row r="23" spans="1:12" ht="22.2" customHeight="1" x14ac:dyDescent="0.15">
      <c r="A23" s="317"/>
      <c r="B23" s="351"/>
      <c r="C23" s="215" t="str">
        <f>IF(ISBLANK(初期設定!C18)=TRUE,"",初期設定!C18)</f>
        <v>被服費</v>
      </c>
      <c r="D23" s="34"/>
      <c r="E23" s="318"/>
      <c r="F23" s="217" t="s">
        <v>21</v>
      </c>
      <c r="G23" s="250"/>
      <c r="H23" s="251"/>
      <c r="I23" s="252"/>
      <c r="J23" s="252"/>
      <c r="K23" s="253"/>
      <c r="L23" s="318"/>
    </row>
    <row r="24" spans="1:12" ht="22.2" customHeight="1" x14ac:dyDescent="0.15">
      <c r="A24" s="317"/>
      <c r="B24" s="351"/>
      <c r="C24" s="215" t="str">
        <f>IF(ISBLANK(初期設定!C19)=TRUE,"",初期設定!C19)</f>
        <v>美容理容費</v>
      </c>
      <c r="D24" s="34"/>
      <c r="E24" s="318"/>
      <c r="F24" s="217" t="s">
        <v>22</v>
      </c>
      <c r="G24" s="250"/>
      <c r="H24" s="251"/>
      <c r="I24" s="252"/>
      <c r="J24" s="252"/>
      <c r="K24" s="253"/>
      <c r="L24" s="318"/>
    </row>
    <row r="25" spans="1:12" ht="22.2" customHeight="1" x14ac:dyDescent="0.15">
      <c r="A25" s="317"/>
      <c r="B25" s="351"/>
      <c r="C25" s="215" t="str">
        <f>IF(ISBLANK(初期設定!C20)=TRUE,"",初期設定!C20)</f>
        <v>日用品・雑貨費</v>
      </c>
      <c r="D25" s="34"/>
      <c r="E25" s="318"/>
      <c r="F25" s="217" t="s">
        <v>23</v>
      </c>
      <c r="G25" s="250"/>
      <c r="H25" s="251"/>
      <c r="I25" s="252"/>
      <c r="J25" s="252"/>
      <c r="K25" s="253"/>
      <c r="L25" s="318"/>
    </row>
    <row r="26" spans="1:12" ht="22.2" customHeight="1" x14ac:dyDescent="0.15">
      <c r="A26" s="317"/>
      <c r="B26" s="351"/>
      <c r="C26" s="215" t="str">
        <f>IF(ISBLANK(初期設定!C21)=TRUE,"",初期設定!C21)</f>
        <v>レジャー費</v>
      </c>
      <c r="D26" s="34"/>
      <c r="E26" s="318"/>
      <c r="F26" s="217" t="s">
        <v>24</v>
      </c>
      <c r="G26" s="250"/>
      <c r="H26" s="251"/>
      <c r="I26" s="252"/>
      <c r="J26" s="252"/>
      <c r="K26" s="253"/>
      <c r="L26" s="318"/>
    </row>
    <row r="27" spans="1:12" ht="22.2" customHeight="1" x14ac:dyDescent="0.15">
      <c r="A27" s="317"/>
      <c r="B27" s="351"/>
      <c r="C27" s="215" t="str">
        <f>IF(ISBLANK(初期設定!C22)=TRUE,"",初期設定!C22)</f>
        <v>教養娯楽費</v>
      </c>
      <c r="D27" s="34"/>
      <c r="E27" s="318"/>
      <c r="F27" s="217" t="s">
        <v>25</v>
      </c>
      <c r="G27" s="250"/>
      <c r="H27" s="251"/>
      <c r="I27" s="252"/>
      <c r="J27" s="252"/>
      <c r="K27" s="253"/>
      <c r="L27" s="318"/>
    </row>
    <row r="28" spans="1:12" ht="22.2" customHeight="1" x14ac:dyDescent="0.15">
      <c r="A28" s="317"/>
      <c r="B28" s="351"/>
      <c r="C28" s="215" t="str">
        <f>IF(ISBLANK(初期設定!C23)=TRUE,"",初期設定!C23)</f>
        <v>交際費（お中元等含）</v>
      </c>
      <c r="D28" s="34"/>
      <c r="E28" s="318"/>
      <c r="F28" s="217" t="s">
        <v>26</v>
      </c>
      <c r="G28" s="250"/>
      <c r="H28" s="251"/>
      <c r="I28" s="252"/>
      <c r="J28" s="252"/>
      <c r="K28" s="253"/>
      <c r="L28" s="318"/>
    </row>
    <row r="29" spans="1:12" ht="22.2" customHeight="1" x14ac:dyDescent="0.15">
      <c r="A29" s="317"/>
      <c r="B29" s="351"/>
      <c r="C29" s="215" t="str">
        <f>IF(ISBLANK(初期設定!C24)=TRUE,"",初期設定!C24)</f>
        <v>夫こづかい</v>
      </c>
      <c r="D29" s="34"/>
      <c r="E29" s="318"/>
      <c r="F29" s="217" t="s">
        <v>27</v>
      </c>
      <c r="G29" s="250"/>
      <c r="H29" s="251"/>
      <c r="I29" s="252"/>
      <c r="J29" s="252"/>
      <c r="K29" s="253"/>
      <c r="L29" s="318"/>
    </row>
    <row r="30" spans="1:12" ht="22.2" customHeight="1" x14ac:dyDescent="0.15">
      <c r="A30" s="317"/>
      <c r="B30" s="351"/>
      <c r="C30" s="215" t="str">
        <f>IF(ISBLANK(初期設定!C25)=TRUE,"",初期設定!C25)</f>
        <v>妻こづかい</v>
      </c>
      <c r="D30" s="34"/>
      <c r="E30" s="318"/>
      <c r="F30" s="217" t="s">
        <v>28</v>
      </c>
      <c r="G30" s="250"/>
      <c r="H30" s="251"/>
      <c r="I30" s="252"/>
      <c r="J30" s="252"/>
      <c r="K30" s="253"/>
      <c r="L30" s="318"/>
    </row>
    <row r="31" spans="1:12" ht="22.2" customHeight="1" x14ac:dyDescent="0.15">
      <c r="A31" s="317"/>
      <c r="B31" s="351"/>
      <c r="C31" s="215" t="str">
        <f>IF(ISBLANK(初期設定!C26)=TRUE,"",初期設定!C26)</f>
        <v>（予備1）</v>
      </c>
      <c r="D31" s="34"/>
      <c r="E31" s="318"/>
      <c r="F31" s="217" t="s">
        <v>29</v>
      </c>
      <c r="G31" s="250"/>
      <c r="H31" s="251"/>
      <c r="I31" s="252"/>
      <c r="J31" s="252"/>
      <c r="K31" s="253"/>
      <c r="L31" s="318"/>
    </row>
    <row r="32" spans="1:12" ht="22.2" customHeight="1" thickBot="1" x14ac:dyDescent="0.2">
      <c r="A32" s="317"/>
      <c r="B32" s="351"/>
      <c r="C32" s="218" t="str">
        <f>IF(ISBLANK(初期設定!C27)=TRUE,"",初期設定!C27)</f>
        <v>（予備2）</v>
      </c>
      <c r="D32" s="156"/>
      <c r="E32" s="318"/>
      <c r="F32" s="217" t="s">
        <v>30</v>
      </c>
      <c r="G32" s="250"/>
      <c r="H32" s="251"/>
      <c r="I32" s="252"/>
      <c r="J32" s="252"/>
      <c r="K32" s="253"/>
      <c r="L32" s="318"/>
    </row>
    <row r="33" spans="1:12" ht="22.2" customHeight="1" thickBot="1" x14ac:dyDescent="0.2">
      <c r="A33" s="317"/>
      <c r="B33" s="352"/>
      <c r="C33" s="219" t="str">
        <f>IF(ISBLANK(初期設定!B8)=TRUE,"",初期設定!B8) &amp; "小計"</f>
        <v>基本生活費小計</v>
      </c>
      <c r="D33" s="220">
        <f>SUM(D13:D32)</f>
        <v>0</v>
      </c>
      <c r="E33" s="318"/>
      <c r="F33" s="217" t="s">
        <v>31</v>
      </c>
      <c r="G33" s="250"/>
      <c r="H33" s="251"/>
      <c r="I33" s="252"/>
      <c r="J33" s="252"/>
      <c r="K33" s="253"/>
      <c r="L33" s="318"/>
    </row>
    <row r="34" spans="1:12" ht="22.2" customHeight="1" x14ac:dyDescent="0.15">
      <c r="A34" s="317"/>
      <c r="B34" s="347" t="str">
        <f>IF(ISBLANK(初期設定!B28)=TRUE,"",初期設定!B28)</f>
        <v>住居費</v>
      </c>
      <c r="C34" s="221" t="str">
        <f>IF(ISBLANK(初期設定!C28)=TRUE,"",初期設定!C28)</f>
        <v>家賃・駐車場代</v>
      </c>
      <c r="D34" s="157"/>
      <c r="E34" s="318"/>
      <c r="F34" s="217" t="s">
        <v>32</v>
      </c>
      <c r="G34" s="250"/>
      <c r="H34" s="251"/>
      <c r="I34" s="252"/>
      <c r="J34" s="252"/>
      <c r="K34" s="253"/>
      <c r="L34" s="318"/>
    </row>
    <row r="35" spans="1:12" ht="22.2" customHeight="1" x14ac:dyDescent="0.15">
      <c r="A35" s="317"/>
      <c r="B35" s="348"/>
      <c r="C35" s="222" t="str">
        <f>IF(ISBLANK(初期設定!C29)=TRUE,"",初期設定!C29)</f>
        <v>住宅ローン</v>
      </c>
      <c r="D35" s="35"/>
      <c r="E35" s="318"/>
      <c r="F35" s="217" t="s">
        <v>33</v>
      </c>
      <c r="G35" s="250"/>
      <c r="H35" s="251"/>
      <c r="I35" s="252"/>
      <c r="J35" s="252"/>
      <c r="K35" s="253"/>
      <c r="L35" s="318"/>
    </row>
    <row r="36" spans="1:12" ht="22.2" customHeight="1" thickBot="1" x14ac:dyDescent="0.2">
      <c r="A36" s="317"/>
      <c r="B36" s="349"/>
      <c r="C36" s="223" t="str">
        <f>IF(ISBLANK(初期設定!C30)=TRUE,"",初期設定!C30)</f>
        <v>管理費修繕費</v>
      </c>
      <c r="D36" s="156"/>
      <c r="E36" s="318"/>
      <c r="F36" s="217" t="s">
        <v>34</v>
      </c>
      <c r="G36" s="250"/>
      <c r="H36" s="251"/>
      <c r="I36" s="252"/>
      <c r="J36" s="252"/>
      <c r="K36" s="253"/>
      <c r="L36" s="318"/>
    </row>
    <row r="37" spans="1:12" ht="22.2" customHeight="1" x14ac:dyDescent="0.15">
      <c r="A37" s="317"/>
      <c r="B37" s="356" t="str">
        <f>IF(ISBLANK(初期設定!B31)=TRUE,"",初期設定!B31)</f>
        <v>自動車費</v>
      </c>
      <c r="C37" s="221" t="str">
        <f>IF(ISBLANK(初期設定!C31)=TRUE,"",初期設定!C31)</f>
        <v>ガソリン代</v>
      </c>
      <c r="D37" s="159"/>
      <c r="E37" s="318"/>
      <c r="F37" s="217" t="s">
        <v>35</v>
      </c>
      <c r="G37" s="250"/>
      <c r="H37" s="251"/>
      <c r="I37" s="252"/>
      <c r="J37" s="252"/>
      <c r="K37" s="253"/>
      <c r="L37" s="318"/>
    </row>
    <row r="38" spans="1:12" ht="22.2" customHeight="1" x14ac:dyDescent="0.15">
      <c r="A38" s="317"/>
      <c r="B38" s="346"/>
      <c r="C38" s="224" t="str">
        <f>IF(ISBLANK(初期設定!C32)=TRUE,"",初期設定!C32)</f>
        <v>駐車場代</v>
      </c>
      <c r="D38" s="33"/>
      <c r="E38" s="318"/>
      <c r="F38" s="217" t="s">
        <v>36</v>
      </c>
      <c r="G38" s="250"/>
      <c r="H38" s="251"/>
      <c r="I38" s="252"/>
      <c r="J38" s="252"/>
      <c r="K38" s="253"/>
      <c r="L38" s="318"/>
    </row>
    <row r="39" spans="1:12" ht="22.2" customHeight="1" thickBot="1" x14ac:dyDescent="0.2">
      <c r="A39" s="317"/>
      <c r="B39" s="346"/>
      <c r="C39" s="225" t="str">
        <f>IF(ISBLANK(初期設定!C33)=TRUE,"",初期設定!C33)</f>
        <v>車保険代・車検代</v>
      </c>
      <c r="D39" s="35"/>
      <c r="E39" s="318"/>
      <c r="F39" s="217" t="s">
        <v>37</v>
      </c>
      <c r="G39" s="250"/>
      <c r="H39" s="251"/>
      <c r="I39" s="252"/>
      <c r="J39" s="252"/>
      <c r="K39" s="253"/>
      <c r="L39" s="318"/>
    </row>
    <row r="40" spans="1:12" ht="22.2" customHeight="1" x14ac:dyDescent="0.15">
      <c r="A40" s="317"/>
      <c r="B40" s="353" t="str">
        <f>IF(ISBLANK(初期設定!B34)=TRUE,"",初期設定!B34)</f>
        <v>保険</v>
      </c>
      <c r="C40" s="221" t="str">
        <f>IF(ISBLANK(初期設定!C34)=TRUE,"",初期設定!C34)</f>
        <v>生命保険・火災傷害保険</v>
      </c>
      <c r="D40" s="162"/>
      <c r="E40" s="318"/>
      <c r="F40" s="217" t="s">
        <v>38</v>
      </c>
      <c r="G40" s="250"/>
      <c r="H40" s="251"/>
      <c r="I40" s="252"/>
      <c r="J40" s="252"/>
      <c r="K40" s="253"/>
      <c r="L40" s="318"/>
    </row>
    <row r="41" spans="1:12" ht="22.2" customHeight="1" x14ac:dyDescent="0.15">
      <c r="A41" s="317"/>
      <c r="B41" s="354"/>
      <c r="C41" s="224" t="str">
        <f>IF(ISBLANK(初期設定!C35)=TRUE,"",初期設定!C35)</f>
        <v>年金・学資・積立保険</v>
      </c>
      <c r="D41" s="161"/>
      <c r="E41" s="318"/>
      <c r="F41" s="217" t="s">
        <v>39</v>
      </c>
      <c r="G41" s="250"/>
      <c r="H41" s="251"/>
      <c r="I41" s="252"/>
      <c r="J41" s="252"/>
      <c r="K41" s="253"/>
      <c r="L41" s="318"/>
    </row>
    <row r="42" spans="1:12" ht="22.2" customHeight="1" thickBot="1" x14ac:dyDescent="0.2">
      <c r="A42" s="317"/>
      <c r="B42" s="355"/>
      <c r="C42" s="223" t="str">
        <f>IF(ISBLANK(初期設定!C36)=TRUE,"",初期設定!C36)</f>
        <v>（予備）</v>
      </c>
      <c r="D42" s="160"/>
      <c r="E42" s="318"/>
      <c r="F42" s="217" t="s">
        <v>40</v>
      </c>
      <c r="G42" s="250"/>
      <c r="H42" s="251"/>
      <c r="I42" s="252"/>
      <c r="J42" s="252"/>
      <c r="K42" s="253"/>
      <c r="L42" s="318"/>
    </row>
    <row r="43" spans="1:12" ht="22.2" customHeight="1" x14ac:dyDescent="0.15">
      <c r="A43" s="317"/>
      <c r="B43" s="356" t="str">
        <f>IF(ISBLANK(初期設定!B37)=TRUE,"",初期設定!B37)</f>
        <v>教育費</v>
      </c>
      <c r="C43" s="221" t="str">
        <f>IF(ISBLANK(初期設定!C37)=TRUE,"",初期設定!C37)</f>
        <v>塾</v>
      </c>
      <c r="D43" s="159"/>
      <c r="E43" s="318"/>
      <c r="F43" s="217" t="s">
        <v>41</v>
      </c>
      <c r="G43" s="254"/>
      <c r="H43" s="255"/>
      <c r="I43" s="256"/>
      <c r="J43" s="256"/>
      <c r="K43" s="257"/>
      <c r="L43" s="318"/>
    </row>
    <row r="44" spans="1:12" ht="22.2" customHeight="1" x14ac:dyDescent="0.15">
      <c r="A44" s="317"/>
      <c r="B44" s="346"/>
      <c r="C44" s="224" t="str">
        <f>IF(ISBLANK(初期設定!C38)=TRUE,"",初期設定!C38)</f>
        <v>ピアノ</v>
      </c>
      <c r="D44" s="33"/>
      <c r="E44" s="318"/>
      <c r="F44" s="217" t="s">
        <v>42</v>
      </c>
      <c r="G44" s="254"/>
      <c r="H44" s="255"/>
      <c r="I44" s="256"/>
      <c r="J44" s="256"/>
      <c r="K44" s="257"/>
      <c r="L44" s="318"/>
    </row>
    <row r="45" spans="1:12" ht="22.2" customHeight="1" thickBot="1" x14ac:dyDescent="0.2">
      <c r="A45" s="317"/>
      <c r="B45" s="357"/>
      <c r="C45" s="226" t="str">
        <f>IF(ISBLANK(初期設定!C39)=TRUE,"",初期設定!C39)</f>
        <v>（予備）</v>
      </c>
      <c r="D45" s="158"/>
      <c r="E45" s="318"/>
      <c r="F45" s="217" t="s">
        <v>43</v>
      </c>
      <c r="G45" s="250"/>
      <c r="H45" s="251"/>
      <c r="I45" s="252"/>
      <c r="J45" s="252"/>
      <c r="K45" s="253"/>
      <c r="L45" s="318"/>
    </row>
    <row r="46" spans="1:12" ht="22.2" customHeight="1" x14ac:dyDescent="0.15">
      <c r="A46" s="317"/>
      <c r="B46" s="346" t="str">
        <f>IF(ISBLANK(初期設定!B40)=TRUE,"",初期設定!B40)</f>
        <v>その他</v>
      </c>
      <c r="C46" s="225" t="str">
        <f>IF(ISBLANK(初期設定!C40)=TRUE,"",初期設定!C40)</f>
        <v>他ローン</v>
      </c>
      <c r="D46" s="36"/>
      <c r="E46" s="318"/>
      <c r="F46" s="217" t="s">
        <v>44</v>
      </c>
      <c r="G46" s="250"/>
      <c r="H46" s="251"/>
      <c r="I46" s="252"/>
      <c r="J46" s="252"/>
      <c r="K46" s="253"/>
      <c r="L46" s="318"/>
    </row>
    <row r="47" spans="1:12" ht="22.2" customHeight="1" x14ac:dyDescent="0.15">
      <c r="A47" s="317"/>
      <c r="B47" s="346"/>
      <c r="C47" s="224" t="str">
        <f>IF(ISBLANK(初期設定!C41)=TRUE,"",初期設定!C41)</f>
        <v>（予備1）</v>
      </c>
      <c r="D47" s="33"/>
      <c r="E47" s="318"/>
      <c r="F47" s="217" t="s">
        <v>45</v>
      </c>
      <c r="G47" s="250"/>
      <c r="H47" s="251"/>
      <c r="I47" s="252"/>
      <c r="J47" s="252"/>
      <c r="K47" s="253"/>
      <c r="L47" s="318"/>
    </row>
    <row r="48" spans="1:12" ht="22.2" customHeight="1" thickBot="1" x14ac:dyDescent="0.2">
      <c r="A48" s="317"/>
      <c r="B48" s="346"/>
      <c r="C48" s="225" t="str">
        <f>IF(ISBLANK(初期設定!C42)=TRUE,"",初期設定!C42)</f>
        <v>（予備2）</v>
      </c>
      <c r="D48" s="37"/>
      <c r="E48" s="318"/>
      <c r="F48" s="227" t="s">
        <v>47</v>
      </c>
      <c r="G48" s="258"/>
      <c r="H48" s="259"/>
      <c r="I48" s="260"/>
      <c r="J48" s="260"/>
      <c r="K48" s="261"/>
      <c r="L48" s="318"/>
    </row>
    <row r="49" spans="1:12" ht="22.2" customHeight="1" thickTop="1" thickBot="1" x14ac:dyDescent="0.2">
      <c r="A49" s="317"/>
      <c r="B49" s="330" t="s">
        <v>46</v>
      </c>
      <c r="C49" s="331"/>
      <c r="D49" s="228">
        <f>SUM(D13:D32,D34:D48)</f>
        <v>0</v>
      </c>
      <c r="E49" s="318"/>
      <c r="F49" s="229" t="s">
        <v>127</v>
      </c>
      <c r="G49" s="262">
        <f>SUM(G18:G48)</f>
        <v>0</v>
      </c>
      <c r="H49" s="262">
        <f t="shared" ref="H49:J49" si="0">SUM(H18:H48)</f>
        <v>0</v>
      </c>
      <c r="I49" s="262">
        <f t="shared" si="0"/>
        <v>0</v>
      </c>
      <c r="J49" s="262">
        <f t="shared" si="0"/>
        <v>0</v>
      </c>
      <c r="K49" s="263">
        <f>SUM(K18:K48)</f>
        <v>0</v>
      </c>
      <c r="L49" s="318"/>
    </row>
    <row r="50" spans="1:12" ht="22.2" customHeight="1" thickTop="1" thickBot="1" x14ac:dyDescent="0.2">
      <c r="A50" s="317"/>
      <c r="B50" s="332" t="s">
        <v>48</v>
      </c>
      <c r="C50" s="333"/>
      <c r="D50" s="230">
        <f>D10-D49</f>
        <v>0</v>
      </c>
      <c r="E50" s="318"/>
      <c r="F50" s="231" t="s">
        <v>98</v>
      </c>
      <c r="G50" s="264">
        <f>G17-G49</f>
        <v>0</v>
      </c>
      <c r="H50" s="264">
        <f t="shared" ref="H50:K50" si="1">H17-H49</f>
        <v>0</v>
      </c>
      <c r="I50" s="264">
        <f t="shared" si="1"/>
        <v>0</v>
      </c>
      <c r="J50" s="264">
        <f t="shared" si="1"/>
        <v>0</v>
      </c>
      <c r="K50" s="265">
        <f t="shared" si="1"/>
        <v>0</v>
      </c>
      <c r="L50" s="318"/>
    </row>
    <row r="51" spans="1:12" ht="32.1" customHeight="1" x14ac:dyDescent="0.15">
      <c r="A51" s="317"/>
      <c r="B51" s="328" t="s">
        <v>94</v>
      </c>
      <c r="C51" s="328"/>
      <c r="D51" s="328"/>
      <c r="E51" s="328"/>
      <c r="F51" s="328"/>
      <c r="G51" s="328"/>
      <c r="H51" s="328"/>
      <c r="I51" s="328"/>
      <c r="J51" s="328"/>
      <c r="K51" s="328"/>
      <c r="L51" s="232"/>
    </row>
    <row r="52" spans="1:12" ht="18.75" hidden="1" customHeight="1" x14ac:dyDescent="0.15"/>
    <row r="53" spans="1:12" ht="18.75" hidden="1" customHeight="1" x14ac:dyDescent="0.15"/>
  </sheetData>
  <sheetProtection algorithmName="SHA-512" hashValue="buOLvBbOF92vt7CT9II7kVol01FK8c7lkfyGrMa6ctyg+/XHg5Kf0KAOBiwpUP4UwWFTh+CS8lGj5m+BG/vJUQ==" saltValue="bL28JUoIj28Pc/DsW8tzHA==" spinCount="100000" sheet="1" objects="1" scenarios="1"/>
  <mergeCells count="30">
    <mergeCell ref="B34:B36"/>
    <mergeCell ref="B51:K51"/>
    <mergeCell ref="B49:C49"/>
    <mergeCell ref="B50:C50"/>
    <mergeCell ref="B37:B39"/>
    <mergeCell ref="B40:B42"/>
    <mergeCell ref="B43:B45"/>
    <mergeCell ref="B46:B48"/>
    <mergeCell ref="B10:C10"/>
    <mergeCell ref="B11:D11"/>
    <mergeCell ref="B12:D12"/>
    <mergeCell ref="F10:K14"/>
    <mergeCell ref="F15:K15"/>
    <mergeCell ref="B13:B33"/>
    <mergeCell ref="A1:D1"/>
    <mergeCell ref="E1:L3"/>
    <mergeCell ref="A2:A51"/>
    <mergeCell ref="B2:D2"/>
    <mergeCell ref="B4:D4"/>
    <mergeCell ref="E4:E50"/>
    <mergeCell ref="F4:K4"/>
    <mergeCell ref="L4:L50"/>
    <mergeCell ref="B5:C5"/>
    <mergeCell ref="F5:K7"/>
    <mergeCell ref="B6:C6"/>
    <mergeCell ref="B7:C7"/>
    <mergeCell ref="B8:C8"/>
    <mergeCell ref="F8:K8"/>
    <mergeCell ref="B9:C9"/>
    <mergeCell ref="F9:K9"/>
  </mergeCells>
  <phoneticPr fontId="13"/>
  <conditionalFormatting sqref="D10 D33 D49:D50">
    <cfRule type="cellIs" dxfId="13" priority="1" stopIfTrue="1" operator="equal">
      <formula>0</formula>
    </cfRule>
  </conditionalFormatting>
  <pageMargins left="0.59027777777777779" right="0.60972222222222228" top="0.40972222222222221" bottom="0.40972222222222221" header="0.51180555555555551" footer="0.51180555555555551"/>
  <pageSetup paperSize="9" scale="74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L53"/>
  <sheetViews>
    <sheetView view="pageBreakPreview" zoomScale="75" zoomScaleNormal="100" zoomScaleSheetLayoutView="75" workbookViewId="0">
      <selection activeCell="D5" sqref="D5"/>
    </sheetView>
  </sheetViews>
  <sheetFormatPr defaultColWidth="0" defaultRowHeight="18" customHeight="1" zeroHeight="1" x14ac:dyDescent="0.15"/>
  <cols>
    <col min="1" max="1" width="2.6640625" customWidth="1"/>
    <col min="2" max="2" width="5.21875" style="3" customWidth="1"/>
    <col min="3" max="3" width="25.88671875" style="3" customWidth="1"/>
    <col min="4" max="4" width="17.88671875" style="3" customWidth="1"/>
    <col min="5" max="5" width="3" style="3" customWidth="1"/>
    <col min="6" max="6" width="12.109375" style="3" customWidth="1"/>
    <col min="7" max="11" width="13.109375" style="3" customWidth="1"/>
    <col min="12" max="12" width="3.6640625" style="3" customWidth="1"/>
    <col min="13" max="13" width="0" style="3" hidden="1" customWidth="1"/>
    <col min="14" max="16384" width="0" style="3" hidden="1"/>
  </cols>
  <sheetData>
    <row r="1" spans="1:12" ht="16.8" customHeight="1" x14ac:dyDescent="0.15">
      <c r="A1" s="317"/>
      <c r="B1" s="317"/>
      <c r="C1" s="317"/>
      <c r="D1" s="317"/>
      <c r="E1" s="318"/>
      <c r="F1" s="318"/>
      <c r="G1" s="318"/>
      <c r="H1" s="318"/>
      <c r="I1" s="318"/>
      <c r="J1" s="318"/>
      <c r="K1" s="318"/>
      <c r="L1" s="318"/>
    </row>
    <row r="2" spans="1:12" ht="18.75" customHeight="1" x14ac:dyDescent="0.15">
      <c r="A2" s="317"/>
      <c r="B2" s="319" t="str">
        <f>初期設定!E2&amp;"年6月 家計簿"</f>
        <v>2023年6月 家計簿</v>
      </c>
      <c r="C2" s="319"/>
      <c r="D2" s="319"/>
      <c r="E2" s="318"/>
      <c r="F2" s="318"/>
      <c r="G2" s="318"/>
      <c r="H2" s="318"/>
      <c r="I2" s="318"/>
      <c r="J2" s="318"/>
      <c r="K2" s="318"/>
      <c r="L2" s="318"/>
    </row>
    <row r="3" spans="1:12" ht="6" customHeight="1" thickBot="1" x14ac:dyDescent="0.2">
      <c r="A3" s="317"/>
      <c r="B3" s="213"/>
      <c r="C3" s="213"/>
      <c r="D3" s="213"/>
      <c r="E3" s="318"/>
      <c r="F3" s="318"/>
      <c r="G3" s="318"/>
      <c r="H3" s="318"/>
      <c r="I3" s="318"/>
      <c r="J3" s="318"/>
      <c r="K3" s="318"/>
      <c r="L3" s="318"/>
    </row>
    <row r="4" spans="1:12" ht="22.2" customHeight="1" x14ac:dyDescent="0.15">
      <c r="A4" s="317"/>
      <c r="B4" s="320" t="s">
        <v>8</v>
      </c>
      <c r="C4" s="320"/>
      <c r="D4" s="320"/>
      <c r="E4" s="318"/>
      <c r="F4" s="321" t="s">
        <v>9</v>
      </c>
      <c r="G4" s="321"/>
      <c r="H4" s="321"/>
      <c r="I4" s="321"/>
      <c r="J4" s="321"/>
      <c r="K4" s="321"/>
      <c r="L4" s="318"/>
    </row>
    <row r="5" spans="1:12" ht="22.2" customHeight="1" thickBot="1" x14ac:dyDescent="0.2">
      <c r="A5" s="317"/>
      <c r="B5" s="322" t="str">
        <f>IF(ISBLANK(初期設定!C2)=TRUE,"",初期設定!C2)</f>
        <v>世帯主収入</v>
      </c>
      <c r="C5" s="322"/>
      <c r="D5" s="33"/>
      <c r="E5" s="318"/>
      <c r="F5" s="324" t="str">
        <f>IF(初期設定!E9=0,"",初期設定!E9)</f>
        <v/>
      </c>
      <c r="G5" s="324"/>
      <c r="H5" s="324"/>
      <c r="I5" s="324"/>
      <c r="J5" s="324"/>
      <c r="K5" s="324"/>
      <c r="L5" s="318"/>
    </row>
    <row r="6" spans="1:12" ht="22.2" customHeight="1" thickBot="1" x14ac:dyDescent="0.2">
      <c r="A6" s="317"/>
      <c r="B6" s="325" t="str">
        <f>IF(ISBLANK(初期設定!C3)=TRUE,"",初期設定!C3)</f>
        <v>配偶者収入</v>
      </c>
      <c r="C6" s="325"/>
      <c r="D6" s="34"/>
      <c r="E6" s="318"/>
      <c r="F6" s="324"/>
      <c r="G6" s="324"/>
      <c r="H6" s="324"/>
      <c r="I6" s="324"/>
      <c r="J6" s="324"/>
      <c r="K6" s="324"/>
      <c r="L6" s="318"/>
    </row>
    <row r="7" spans="1:12" ht="22.2" customHeight="1" thickBot="1" x14ac:dyDescent="0.2">
      <c r="A7" s="317"/>
      <c r="B7" s="326" t="str">
        <f>IF(ISBLANK(初期設定!C4)=TRUE,"",初期設定!C4)</f>
        <v/>
      </c>
      <c r="C7" s="326"/>
      <c r="D7" s="35"/>
      <c r="E7" s="318"/>
      <c r="F7" s="324"/>
      <c r="G7" s="324"/>
      <c r="H7" s="324"/>
      <c r="I7" s="324"/>
      <c r="J7" s="324"/>
      <c r="K7" s="324"/>
      <c r="L7" s="318"/>
    </row>
    <row r="8" spans="1:12" ht="22.2" customHeight="1" thickBot="1" x14ac:dyDescent="0.2">
      <c r="A8" s="317"/>
      <c r="B8" s="326" t="str">
        <f>IF(ISBLANK(初期設定!C5)=TRUE,"",初期設定!C5)</f>
        <v/>
      </c>
      <c r="C8" s="326"/>
      <c r="D8" s="35"/>
      <c r="E8" s="318"/>
      <c r="F8" s="327"/>
      <c r="G8" s="327"/>
      <c r="H8" s="327"/>
      <c r="I8" s="327"/>
      <c r="J8" s="327"/>
      <c r="K8" s="327"/>
      <c r="L8" s="318"/>
    </row>
    <row r="9" spans="1:12" ht="22.2" customHeight="1" thickBot="1" x14ac:dyDescent="0.2">
      <c r="A9" s="317"/>
      <c r="B9" s="334" t="str">
        <f>IF(ISBLANK(初期設定!C6)=TRUE,"",初期設定!C6)</f>
        <v/>
      </c>
      <c r="C9" s="334"/>
      <c r="D9" s="38"/>
      <c r="E9" s="318"/>
      <c r="F9" s="336" t="s">
        <v>12</v>
      </c>
      <c r="G9" s="336"/>
      <c r="H9" s="336"/>
      <c r="I9" s="336"/>
      <c r="J9" s="336"/>
      <c r="K9" s="336"/>
      <c r="L9" s="318"/>
    </row>
    <row r="10" spans="1:12" ht="22.2" customHeight="1" thickTop="1" thickBot="1" x14ac:dyDescent="0.2">
      <c r="A10" s="317"/>
      <c r="B10" s="335" t="s">
        <v>13</v>
      </c>
      <c r="C10" s="335"/>
      <c r="D10" s="214">
        <f>SUM(D5:D9)</f>
        <v>0</v>
      </c>
      <c r="E10" s="318"/>
      <c r="F10" s="337"/>
      <c r="G10" s="338"/>
      <c r="H10" s="338"/>
      <c r="I10" s="338"/>
      <c r="J10" s="338"/>
      <c r="K10" s="339"/>
      <c r="L10" s="318"/>
    </row>
    <row r="11" spans="1:12" ht="22.2" customHeight="1" thickBot="1" x14ac:dyDescent="0.2">
      <c r="A11" s="317"/>
      <c r="B11" s="318"/>
      <c r="C11" s="318"/>
      <c r="D11" s="318"/>
      <c r="E11" s="318"/>
      <c r="F11" s="340"/>
      <c r="G11" s="341"/>
      <c r="H11" s="341"/>
      <c r="I11" s="341"/>
      <c r="J11" s="341"/>
      <c r="K11" s="342"/>
      <c r="L11" s="318"/>
    </row>
    <row r="12" spans="1:12" ht="22.2" customHeight="1" x14ac:dyDescent="0.15">
      <c r="A12" s="317"/>
      <c r="B12" s="320" t="s">
        <v>14</v>
      </c>
      <c r="C12" s="320"/>
      <c r="D12" s="320"/>
      <c r="E12" s="318"/>
      <c r="F12" s="340"/>
      <c r="G12" s="341"/>
      <c r="H12" s="341"/>
      <c r="I12" s="341"/>
      <c r="J12" s="341"/>
      <c r="K12" s="342"/>
      <c r="L12" s="318"/>
    </row>
    <row r="13" spans="1:12" ht="22.2" customHeight="1" x14ac:dyDescent="0.15">
      <c r="A13" s="317"/>
      <c r="B13" s="350" t="str">
        <f>IF(ISBLANK(初期設定!B8)=TRUE,"",初期設定!B8)</f>
        <v>基本生活費</v>
      </c>
      <c r="C13" s="215" t="str">
        <f>IF(ISBLANK(初期設定!C8)=TRUE,"",初期設定!C8)</f>
        <v>食費</v>
      </c>
      <c r="D13" s="177"/>
      <c r="E13" s="318"/>
      <c r="F13" s="340"/>
      <c r="G13" s="341"/>
      <c r="H13" s="341"/>
      <c r="I13" s="341"/>
      <c r="J13" s="341"/>
      <c r="K13" s="342"/>
      <c r="L13" s="318"/>
    </row>
    <row r="14" spans="1:12" ht="22.2" customHeight="1" thickBot="1" x14ac:dyDescent="0.2">
      <c r="A14" s="317"/>
      <c r="B14" s="351"/>
      <c r="C14" s="215" t="str">
        <f>IF(ISBLANK(初期設定!C9)=TRUE,"",初期設定!C9)</f>
        <v>外食費</v>
      </c>
      <c r="D14" s="34"/>
      <c r="E14" s="318"/>
      <c r="F14" s="343"/>
      <c r="G14" s="344"/>
      <c r="H14" s="344"/>
      <c r="I14" s="344"/>
      <c r="J14" s="344"/>
      <c r="K14" s="345"/>
      <c r="L14" s="318"/>
    </row>
    <row r="15" spans="1:12" ht="22.2" customHeight="1" thickBot="1" x14ac:dyDescent="0.2">
      <c r="A15" s="317"/>
      <c r="B15" s="351"/>
      <c r="C15" s="215" t="str">
        <f>IF(ISBLANK(初期設定!C10)=TRUE,"",初期設定!C10)</f>
        <v>電気代</v>
      </c>
      <c r="D15" s="34"/>
      <c r="E15" s="318"/>
      <c r="F15" s="329"/>
      <c r="G15" s="329"/>
      <c r="H15" s="329"/>
      <c r="I15" s="329"/>
      <c r="J15" s="329"/>
      <c r="K15" s="329"/>
      <c r="L15" s="318"/>
    </row>
    <row r="16" spans="1:12" ht="22.2" customHeight="1" thickBot="1" x14ac:dyDescent="0.2">
      <c r="A16" s="317"/>
      <c r="B16" s="351"/>
      <c r="C16" s="215" t="str">
        <f>IF(ISBLANK(初期設定!C11)=TRUE,"",初期設定!C11)</f>
        <v>水道代</v>
      </c>
      <c r="D16" s="34"/>
      <c r="E16" s="318"/>
      <c r="F16" s="243" t="s">
        <v>97</v>
      </c>
      <c r="G16" s="244"/>
      <c r="H16" s="244"/>
      <c r="I16" s="244"/>
      <c r="J16" s="244"/>
      <c r="K16" s="245"/>
      <c r="L16" s="318"/>
    </row>
    <row r="17" spans="1:12" ht="22.2" customHeight="1" x14ac:dyDescent="0.15">
      <c r="A17" s="317"/>
      <c r="B17" s="351"/>
      <c r="C17" s="215" t="str">
        <f>IF(ISBLANK(初期設定!C12)=TRUE,"",初期設定!C12)</f>
        <v>ガス代</v>
      </c>
      <c r="D17" s="34"/>
      <c r="E17" s="318"/>
      <c r="F17" s="216" t="s">
        <v>15</v>
      </c>
      <c r="G17" s="246"/>
      <c r="H17" s="247"/>
      <c r="I17" s="248"/>
      <c r="J17" s="248"/>
      <c r="K17" s="249"/>
      <c r="L17" s="318"/>
    </row>
    <row r="18" spans="1:12" ht="22.2" customHeight="1" x14ac:dyDescent="0.15">
      <c r="A18" s="317"/>
      <c r="B18" s="351"/>
      <c r="C18" s="215" t="str">
        <f>IF(ISBLANK(初期設定!C13)=TRUE,"",初期設定!C13)</f>
        <v>新聞(NHK・ケーブルTV等)</v>
      </c>
      <c r="D18" s="34"/>
      <c r="E18" s="318"/>
      <c r="F18" s="217" t="s">
        <v>16</v>
      </c>
      <c r="G18" s="250"/>
      <c r="H18" s="251"/>
      <c r="I18" s="252"/>
      <c r="J18" s="252"/>
      <c r="K18" s="253"/>
      <c r="L18" s="318"/>
    </row>
    <row r="19" spans="1:12" ht="22.2" customHeight="1" x14ac:dyDescent="0.15">
      <c r="A19" s="317"/>
      <c r="B19" s="351"/>
      <c r="C19" s="215" t="str">
        <f>IF(ISBLANK(初期設定!C14)=TRUE,"",初期設定!C14)</f>
        <v>通信費（固定電話）</v>
      </c>
      <c r="D19" s="34"/>
      <c r="E19" s="318"/>
      <c r="F19" s="217" t="s">
        <v>17</v>
      </c>
      <c r="G19" s="250"/>
      <c r="H19" s="251"/>
      <c r="I19" s="252"/>
      <c r="J19" s="252"/>
      <c r="K19" s="253"/>
      <c r="L19" s="318"/>
    </row>
    <row r="20" spans="1:12" ht="22.2" customHeight="1" x14ac:dyDescent="0.15">
      <c r="A20" s="317"/>
      <c r="B20" s="351"/>
      <c r="C20" s="215" t="str">
        <f>IF(ISBLANK(初期設定!C15)=TRUE,"",初期設定!C15)</f>
        <v>通信費（携帯）</v>
      </c>
      <c r="D20" s="34"/>
      <c r="E20" s="318"/>
      <c r="F20" s="217" t="s">
        <v>18</v>
      </c>
      <c r="G20" s="250"/>
      <c r="H20" s="251"/>
      <c r="I20" s="252"/>
      <c r="J20" s="252"/>
      <c r="K20" s="253"/>
      <c r="L20" s="318"/>
    </row>
    <row r="21" spans="1:12" ht="22.2" customHeight="1" x14ac:dyDescent="0.15">
      <c r="A21" s="317"/>
      <c r="B21" s="351"/>
      <c r="C21" s="215" t="str">
        <f>IF(ISBLANK(初期設定!C16)=TRUE,"",初期設定!C16)</f>
        <v>通信費（ネット・他）</v>
      </c>
      <c r="D21" s="34"/>
      <c r="E21" s="318"/>
      <c r="F21" s="217" t="s">
        <v>19</v>
      </c>
      <c r="G21" s="250"/>
      <c r="H21" s="251"/>
      <c r="I21" s="252"/>
      <c r="J21" s="252"/>
      <c r="K21" s="253"/>
      <c r="L21" s="318"/>
    </row>
    <row r="22" spans="1:12" ht="22.2" customHeight="1" x14ac:dyDescent="0.15">
      <c r="A22" s="317"/>
      <c r="B22" s="351"/>
      <c r="C22" s="215" t="str">
        <f>IF(ISBLANK(初期設定!C17)=TRUE,"",初期設定!C17)</f>
        <v>医療費</v>
      </c>
      <c r="D22" s="34"/>
      <c r="E22" s="318"/>
      <c r="F22" s="217" t="s">
        <v>20</v>
      </c>
      <c r="G22" s="250"/>
      <c r="H22" s="251"/>
      <c r="I22" s="252"/>
      <c r="J22" s="252"/>
      <c r="K22" s="253"/>
      <c r="L22" s="318"/>
    </row>
    <row r="23" spans="1:12" ht="22.2" customHeight="1" x14ac:dyDescent="0.15">
      <c r="A23" s="317"/>
      <c r="B23" s="351"/>
      <c r="C23" s="215" t="str">
        <f>IF(ISBLANK(初期設定!C18)=TRUE,"",初期設定!C18)</f>
        <v>被服費</v>
      </c>
      <c r="D23" s="34"/>
      <c r="E23" s="318"/>
      <c r="F23" s="217" t="s">
        <v>21</v>
      </c>
      <c r="G23" s="250"/>
      <c r="H23" s="251"/>
      <c r="I23" s="252"/>
      <c r="J23" s="252"/>
      <c r="K23" s="253"/>
      <c r="L23" s="318"/>
    </row>
    <row r="24" spans="1:12" ht="22.2" customHeight="1" x14ac:dyDescent="0.15">
      <c r="A24" s="317"/>
      <c r="B24" s="351"/>
      <c r="C24" s="215" t="str">
        <f>IF(ISBLANK(初期設定!C19)=TRUE,"",初期設定!C19)</f>
        <v>美容理容費</v>
      </c>
      <c r="D24" s="34"/>
      <c r="E24" s="318"/>
      <c r="F24" s="217" t="s">
        <v>22</v>
      </c>
      <c r="G24" s="250"/>
      <c r="H24" s="251"/>
      <c r="I24" s="252"/>
      <c r="J24" s="252"/>
      <c r="K24" s="253"/>
      <c r="L24" s="318"/>
    </row>
    <row r="25" spans="1:12" ht="22.2" customHeight="1" x14ac:dyDescent="0.15">
      <c r="A25" s="317"/>
      <c r="B25" s="351"/>
      <c r="C25" s="215" t="str">
        <f>IF(ISBLANK(初期設定!C20)=TRUE,"",初期設定!C20)</f>
        <v>日用品・雑貨費</v>
      </c>
      <c r="D25" s="34"/>
      <c r="E25" s="318"/>
      <c r="F25" s="217" t="s">
        <v>23</v>
      </c>
      <c r="G25" s="250"/>
      <c r="H25" s="251"/>
      <c r="I25" s="252"/>
      <c r="J25" s="252"/>
      <c r="K25" s="253"/>
      <c r="L25" s="318"/>
    </row>
    <row r="26" spans="1:12" ht="22.2" customHeight="1" x14ac:dyDescent="0.15">
      <c r="A26" s="317"/>
      <c r="B26" s="351"/>
      <c r="C26" s="215" t="str">
        <f>IF(ISBLANK(初期設定!C21)=TRUE,"",初期設定!C21)</f>
        <v>レジャー費</v>
      </c>
      <c r="D26" s="34"/>
      <c r="E26" s="318"/>
      <c r="F26" s="217" t="s">
        <v>24</v>
      </c>
      <c r="G26" s="250"/>
      <c r="H26" s="251"/>
      <c r="I26" s="252"/>
      <c r="J26" s="252"/>
      <c r="K26" s="253"/>
      <c r="L26" s="318"/>
    </row>
    <row r="27" spans="1:12" ht="22.2" customHeight="1" x14ac:dyDescent="0.15">
      <c r="A27" s="317"/>
      <c r="B27" s="351"/>
      <c r="C27" s="215" t="str">
        <f>IF(ISBLANK(初期設定!C22)=TRUE,"",初期設定!C22)</f>
        <v>教養娯楽費</v>
      </c>
      <c r="D27" s="34"/>
      <c r="E27" s="318"/>
      <c r="F27" s="217" t="s">
        <v>25</v>
      </c>
      <c r="G27" s="250"/>
      <c r="H27" s="251"/>
      <c r="I27" s="252"/>
      <c r="J27" s="252"/>
      <c r="K27" s="253"/>
      <c r="L27" s="318"/>
    </row>
    <row r="28" spans="1:12" ht="22.2" customHeight="1" x14ac:dyDescent="0.15">
      <c r="A28" s="317"/>
      <c r="B28" s="351"/>
      <c r="C28" s="215" t="str">
        <f>IF(ISBLANK(初期設定!C23)=TRUE,"",初期設定!C23)</f>
        <v>交際費（お中元等含）</v>
      </c>
      <c r="D28" s="34"/>
      <c r="E28" s="318"/>
      <c r="F28" s="217" t="s">
        <v>26</v>
      </c>
      <c r="G28" s="250"/>
      <c r="H28" s="251"/>
      <c r="I28" s="252"/>
      <c r="J28" s="252"/>
      <c r="K28" s="253"/>
      <c r="L28" s="318"/>
    </row>
    <row r="29" spans="1:12" ht="22.2" customHeight="1" x14ac:dyDescent="0.15">
      <c r="A29" s="317"/>
      <c r="B29" s="351"/>
      <c r="C29" s="215" t="str">
        <f>IF(ISBLANK(初期設定!C24)=TRUE,"",初期設定!C24)</f>
        <v>夫こづかい</v>
      </c>
      <c r="D29" s="34"/>
      <c r="E29" s="318"/>
      <c r="F29" s="217" t="s">
        <v>27</v>
      </c>
      <c r="G29" s="250"/>
      <c r="H29" s="251"/>
      <c r="I29" s="252"/>
      <c r="J29" s="252"/>
      <c r="K29" s="253"/>
      <c r="L29" s="318"/>
    </row>
    <row r="30" spans="1:12" ht="22.2" customHeight="1" x14ac:dyDescent="0.15">
      <c r="A30" s="317"/>
      <c r="B30" s="351"/>
      <c r="C30" s="215" t="str">
        <f>IF(ISBLANK(初期設定!C25)=TRUE,"",初期設定!C25)</f>
        <v>妻こづかい</v>
      </c>
      <c r="D30" s="34"/>
      <c r="E30" s="318"/>
      <c r="F30" s="217" t="s">
        <v>28</v>
      </c>
      <c r="G30" s="250"/>
      <c r="H30" s="251"/>
      <c r="I30" s="252"/>
      <c r="J30" s="252"/>
      <c r="K30" s="253"/>
      <c r="L30" s="318"/>
    </row>
    <row r="31" spans="1:12" ht="22.2" customHeight="1" x14ac:dyDescent="0.15">
      <c r="A31" s="317"/>
      <c r="B31" s="351"/>
      <c r="C31" s="215" t="str">
        <f>IF(ISBLANK(初期設定!C26)=TRUE,"",初期設定!C26)</f>
        <v>（予備1）</v>
      </c>
      <c r="D31" s="34"/>
      <c r="E31" s="318"/>
      <c r="F31" s="217" t="s">
        <v>29</v>
      </c>
      <c r="G31" s="250"/>
      <c r="H31" s="251"/>
      <c r="I31" s="252"/>
      <c r="J31" s="252"/>
      <c r="K31" s="253"/>
      <c r="L31" s="318"/>
    </row>
    <row r="32" spans="1:12" ht="22.2" customHeight="1" thickBot="1" x14ac:dyDescent="0.2">
      <c r="A32" s="317"/>
      <c r="B32" s="351"/>
      <c r="C32" s="218" t="str">
        <f>IF(ISBLANK(初期設定!C27)=TRUE,"",初期設定!C27)</f>
        <v>（予備2）</v>
      </c>
      <c r="D32" s="156"/>
      <c r="E32" s="318"/>
      <c r="F32" s="217" t="s">
        <v>30</v>
      </c>
      <c r="G32" s="250"/>
      <c r="H32" s="251"/>
      <c r="I32" s="252"/>
      <c r="J32" s="252"/>
      <c r="K32" s="253"/>
      <c r="L32" s="318"/>
    </row>
    <row r="33" spans="1:12" ht="22.2" customHeight="1" thickBot="1" x14ac:dyDescent="0.2">
      <c r="A33" s="317"/>
      <c r="B33" s="352"/>
      <c r="C33" s="219" t="str">
        <f>IF(ISBLANK(初期設定!B8)=TRUE,"",初期設定!B8) &amp; "小計"</f>
        <v>基本生活費小計</v>
      </c>
      <c r="D33" s="220">
        <f>SUM(D13:D32)</f>
        <v>0</v>
      </c>
      <c r="E33" s="318"/>
      <c r="F33" s="217" t="s">
        <v>31</v>
      </c>
      <c r="G33" s="250"/>
      <c r="H33" s="251"/>
      <c r="I33" s="252"/>
      <c r="J33" s="252"/>
      <c r="K33" s="253"/>
      <c r="L33" s="318"/>
    </row>
    <row r="34" spans="1:12" ht="22.2" customHeight="1" x14ac:dyDescent="0.15">
      <c r="A34" s="317"/>
      <c r="B34" s="347" t="str">
        <f>IF(ISBLANK(初期設定!B28)=TRUE,"",初期設定!B28)</f>
        <v>住居費</v>
      </c>
      <c r="C34" s="221" t="str">
        <f>IF(ISBLANK(初期設定!C28)=TRUE,"",初期設定!C28)</f>
        <v>家賃・駐車場代</v>
      </c>
      <c r="D34" s="157"/>
      <c r="E34" s="318"/>
      <c r="F34" s="217" t="s">
        <v>32</v>
      </c>
      <c r="G34" s="250"/>
      <c r="H34" s="251"/>
      <c r="I34" s="252"/>
      <c r="J34" s="252"/>
      <c r="K34" s="253"/>
      <c r="L34" s="318"/>
    </row>
    <row r="35" spans="1:12" ht="22.2" customHeight="1" x14ac:dyDescent="0.15">
      <c r="A35" s="317"/>
      <c r="B35" s="348"/>
      <c r="C35" s="222" t="str">
        <f>IF(ISBLANK(初期設定!C29)=TRUE,"",初期設定!C29)</f>
        <v>住宅ローン</v>
      </c>
      <c r="D35" s="35"/>
      <c r="E35" s="318"/>
      <c r="F35" s="217" t="s">
        <v>33</v>
      </c>
      <c r="G35" s="250"/>
      <c r="H35" s="251"/>
      <c r="I35" s="252"/>
      <c r="J35" s="252"/>
      <c r="K35" s="253"/>
      <c r="L35" s="318"/>
    </row>
    <row r="36" spans="1:12" ht="22.2" customHeight="1" thickBot="1" x14ac:dyDescent="0.2">
      <c r="A36" s="317"/>
      <c r="B36" s="349"/>
      <c r="C36" s="223" t="str">
        <f>IF(ISBLANK(初期設定!C30)=TRUE,"",初期設定!C30)</f>
        <v>管理費修繕費</v>
      </c>
      <c r="D36" s="156"/>
      <c r="E36" s="318"/>
      <c r="F36" s="217" t="s">
        <v>34</v>
      </c>
      <c r="G36" s="250"/>
      <c r="H36" s="251"/>
      <c r="I36" s="252"/>
      <c r="J36" s="252"/>
      <c r="K36" s="253"/>
      <c r="L36" s="318"/>
    </row>
    <row r="37" spans="1:12" ht="22.2" customHeight="1" x14ac:dyDescent="0.15">
      <c r="A37" s="317"/>
      <c r="B37" s="356" t="str">
        <f>IF(ISBLANK(初期設定!B31)=TRUE,"",初期設定!B31)</f>
        <v>自動車費</v>
      </c>
      <c r="C37" s="221" t="str">
        <f>IF(ISBLANK(初期設定!C31)=TRUE,"",初期設定!C31)</f>
        <v>ガソリン代</v>
      </c>
      <c r="D37" s="159"/>
      <c r="E37" s="318"/>
      <c r="F37" s="217" t="s">
        <v>35</v>
      </c>
      <c r="G37" s="250"/>
      <c r="H37" s="251"/>
      <c r="I37" s="252"/>
      <c r="J37" s="252"/>
      <c r="K37" s="253"/>
      <c r="L37" s="318"/>
    </row>
    <row r="38" spans="1:12" ht="22.2" customHeight="1" x14ac:dyDescent="0.15">
      <c r="A38" s="317"/>
      <c r="B38" s="346"/>
      <c r="C38" s="224" t="str">
        <f>IF(ISBLANK(初期設定!C32)=TRUE,"",初期設定!C32)</f>
        <v>駐車場代</v>
      </c>
      <c r="D38" s="33"/>
      <c r="E38" s="318"/>
      <c r="F38" s="217" t="s">
        <v>36</v>
      </c>
      <c r="G38" s="250"/>
      <c r="H38" s="251"/>
      <c r="I38" s="252"/>
      <c r="J38" s="252"/>
      <c r="K38" s="253"/>
      <c r="L38" s="318"/>
    </row>
    <row r="39" spans="1:12" ht="22.2" customHeight="1" thickBot="1" x14ac:dyDescent="0.2">
      <c r="A39" s="317"/>
      <c r="B39" s="346"/>
      <c r="C39" s="225" t="str">
        <f>IF(ISBLANK(初期設定!C33)=TRUE,"",初期設定!C33)</f>
        <v>車保険代・車検代</v>
      </c>
      <c r="D39" s="35"/>
      <c r="E39" s="318"/>
      <c r="F39" s="217" t="s">
        <v>37</v>
      </c>
      <c r="G39" s="250"/>
      <c r="H39" s="251"/>
      <c r="I39" s="252"/>
      <c r="J39" s="252"/>
      <c r="K39" s="253"/>
      <c r="L39" s="318"/>
    </row>
    <row r="40" spans="1:12" ht="22.2" customHeight="1" x14ac:dyDescent="0.15">
      <c r="A40" s="317"/>
      <c r="B40" s="353" t="str">
        <f>IF(ISBLANK(初期設定!B34)=TRUE,"",初期設定!B34)</f>
        <v>保険</v>
      </c>
      <c r="C40" s="221" t="str">
        <f>IF(ISBLANK(初期設定!C34)=TRUE,"",初期設定!C34)</f>
        <v>生命保険・火災傷害保険</v>
      </c>
      <c r="D40" s="162"/>
      <c r="E40" s="318"/>
      <c r="F40" s="217" t="s">
        <v>38</v>
      </c>
      <c r="G40" s="250"/>
      <c r="H40" s="251"/>
      <c r="I40" s="252"/>
      <c r="J40" s="252"/>
      <c r="K40" s="253"/>
      <c r="L40" s="318"/>
    </row>
    <row r="41" spans="1:12" ht="22.2" customHeight="1" x14ac:dyDescent="0.15">
      <c r="A41" s="317"/>
      <c r="B41" s="354"/>
      <c r="C41" s="224" t="str">
        <f>IF(ISBLANK(初期設定!C35)=TRUE,"",初期設定!C35)</f>
        <v>年金・学資・積立保険</v>
      </c>
      <c r="D41" s="161"/>
      <c r="E41" s="318"/>
      <c r="F41" s="217" t="s">
        <v>39</v>
      </c>
      <c r="G41" s="250"/>
      <c r="H41" s="251"/>
      <c r="I41" s="252"/>
      <c r="J41" s="252"/>
      <c r="K41" s="253"/>
      <c r="L41" s="318"/>
    </row>
    <row r="42" spans="1:12" ht="22.2" customHeight="1" thickBot="1" x14ac:dyDescent="0.2">
      <c r="A42" s="317"/>
      <c r="B42" s="355"/>
      <c r="C42" s="223" t="str">
        <f>IF(ISBLANK(初期設定!C36)=TRUE,"",初期設定!C36)</f>
        <v>（予備）</v>
      </c>
      <c r="D42" s="160"/>
      <c r="E42" s="318"/>
      <c r="F42" s="217" t="s">
        <v>40</v>
      </c>
      <c r="G42" s="250"/>
      <c r="H42" s="251"/>
      <c r="I42" s="252"/>
      <c r="J42" s="252"/>
      <c r="K42" s="253"/>
      <c r="L42" s="318"/>
    </row>
    <row r="43" spans="1:12" ht="22.2" customHeight="1" x14ac:dyDescent="0.15">
      <c r="A43" s="317"/>
      <c r="B43" s="356" t="str">
        <f>IF(ISBLANK(初期設定!B37)=TRUE,"",初期設定!B37)</f>
        <v>教育費</v>
      </c>
      <c r="C43" s="221" t="str">
        <f>IF(ISBLANK(初期設定!C37)=TRUE,"",初期設定!C37)</f>
        <v>塾</v>
      </c>
      <c r="D43" s="159"/>
      <c r="E43" s="318"/>
      <c r="F43" s="217" t="s">
        <v>41</v>
      </c>
      <c r="G43" s="254"/>
      <c r="H43" s="255"/>
      <c r="I43" s="256"/>
      <c r="J43" s="256"/>
      <c r="K43" s="257"/>
      <c r="L43" s="318"/>
    </row>
    <row r="44" spans="1:12" ht="22.2" customHeight="1" x14ac:dyDescent="0.15">
      <c r="A44" s="317"/>
      <c r="B44" s="346"/>
      <c r="C44" s="224" t="str">
        <f>IF(ISBLANK(初期設定!C38)=TRUE,"",初期設定!C38)</f>
        <v>ピアノ</v>
      </c>
      <c r="D44" s="33"/>
      <c r="E44" s="318"/>
      <c r="F44" s="217" t="s">
        <v>42</v>
      </c>
      <c r="G44" s="254"/>
      <c r="H44" s="255"/>
      <c r="I44" s="256"/>
      <c r="J44" s="256"/>
      <c r="K44" s="257"/>
      <c r="L44" s="318"/>
    </row>
    <row r="45" spans="1:12" ht="22.2" customHeight="1" thickBot="1" x14ac:dyDescent="0.2">
      <c r="A45" s="317"/>
      <c r="B45" s="357"/>
      <c r="C45" s="226" t="str">
        <f>IF(ISBLANK(初期設定!C39)=TRUE,"",初期設定!C39)</f>
        <v>（予備）</v>
      </c>
      <c r="D45" s="158"/>
      <c r="E45" s="318"/>
      <c r="F45" s="217" t="s">
        <v>43</v>
      </c>
      <c r="G45" s="250"/>
      <c r="H45" s="251"/>
      <c r="I45" s="252"/>
      <c r="J45" s="252"/>
      <c r="K45" s="253"/>
      <c r="L45" s="318"/>
    </row>
    <row r="46" spans="1:12" ht="22.2" customHeight="1" x14ac:dyDescent="0.15">
      <c r="A46" s="317"/>
      <c r="B46" s="346" t="str">
        <f>IF(ISBLANK(初期設定!B40)=TRUE,"",初期設定!B40)</f>
        <v>その他</v>
      </c>
      <c r="C46" s="225" t="str">
        <f>IF(ISBLANK(初期設定!C40)=TRUE,"",初期設定!C40)</f>
        <v>他ローン</v>
      </c>
      <c r="D46" s="36"/>
      <c r="E46" s="318"/>
      <c r="F46" s="217" t="s">
        <v>44</v>
      </c>
      <c r="G46" s="250"/>
      <c r="H46" s="251"/>
      <c r="I46" s="252"/>
      <c r="J46" s="252"/>
      <c r="K46" s="253"/>
      <c r="L46" s="318"/>
    </row>
    <row r="47" spans="1:12" ht="22.2" customHeight="1" x14ac:dyDescent="0.15">
      <c r="A47" s="317"/>
      <c r="B47" s="346"/>
      <c r="C47" s="224" t="str">
        <f>IF(ISBLANK(初期設定!C41)=TRUE,"",初期設定!C41)</f>
        <v>（予備1）</v>
      </c>
      <c r="D47" s="33"/>
      <c r="E47" s="318"/>
      <c r="F47" s="217" t="s">
        <v>45</v>
      </c>
      <c r="G47" s="250"/>
      <c r="H47" s="251"/>
      <c r="I47" s="252"/>
      <c r="J47" s="252"/>
      <c r="K47" s="253"/>
      <c r="L47" s="318"/>
    </row>
    <row r="48" spans="1:12" ht="22.2" customHeight="1" thickBot="1" x14ac:dyDescent="0.2">
      <c r="A48" s="317"/>
      <c r="B48" s="346"/>
      <c r="C48" s="225" t="str">
        <f>IF(ISBLANK(初期設定!C42)=TRUE,"",初期設定!C42)</f>
        <v>（予備2）</v>
      </c>
      <c r="D48" s="37"/>
      <c r="E48" s="318"/>
      <c r="F48" s="227" t="s">
        <v>47</v>
      </c>
      <c r="G48" s="258"/>
      <c r="H48" s="259"/>
      <c r="I48" s="260"/>
      <c r="J48" s="260"/>
      <c r="K48" s="261"/>
      <c r="L48" s="318"/>
    </row>
    <row r="49" spans="1:12" ht="22.2" customHeight="1" thickTop="1" thickBot="1" x14ac:dyDescent="0.2">
      <c r="A49" s="317"/>
      <c r="B49" s="330" t="s">
        <v>46</v>
      </c>
      <c r="C49" s="331"/>
      <c r="D49" s="228">
        <f>SUM(D13:D32,D34:D48)</f>
        <v>0</v>
      </c>
      <c r="E49" s="318"/>
      <c r="F49" s="229" t="s">
        <v>127</v>
      </c>
      <c r="G49" s="262">
        <f>SUM(G18:G48)</f>
        <v>0</v>
      </c>
      <c r="H49" s="262">
        <f t="shared" ref="H49:J49" si="0">SUM(H18:H48)</f>
        <v>0</v>
      </c>
      <c r="I49" s="262">
        <f t="shared" si="0"/>
        <v>0</v>
      </c>
      <c r="J49" s="262">
        <f t="shared" si="0"/>
        <v>0</v>
      </c>
      <c r="K49" s="263">
        <f>SUM(K18:K48)</f>
        <v>0</v>
      </c>
      <c r="L49" s="318"/>
    </row>
    <row r="50" spans="1:12" ht="22.2" customHeight="1" thickTop="1" thickBot="1" x14ac:dyDescent="0.2">
      <c r="A50" s="317"/>
      <c r="B50" s="332" t="s">
        <v>48</v>
      </c>
      <c r="C50" s="333"/>
      <c r="D50" s="230">
        <f>D10-D49</f>
        <v>0</v>
      </c>
      <c r="E50" s="318"/>
      <c r="F50" s="231" t="s">
        <v>98</v>
      </c>
      <c r="G50" s="264">
        <f>G17-G49</f>
        <v>0</v>
      </c>
      <c r="H50" s="264">
        <f t="shared" ref="H50:K50" si="1">H17-H49</f>
        <v>0</v>
      </c>
      <c r="I50" s="264">
        <f t="shared" si="1"/>
        <v>0</v>
      </c>
      <c r="J50" s="264">
        <f t="shared" si="1"/>
        <v>0</v>
      </c>
      <c r="K50" s="265">
        <f t="shared" si="1"/>
        <v>0</v>
      </c>
      <c r="L50" s="318"/>
    </row>
    <row r="51" spans="1:12" ht="32.1" customHeight="1" x14ac:dyDescent="0.15">
      <c r="A51" s="317"/>
      <c r="B51" s="328" t="s">
        <v>94</v>
      </c>
      <c r="C51" s="328"/>
      <c r="D51" s="328"/>
      <c r="E51" s="328"/>
      <c r="F51" s="328"/>
      <c r="G51" s="328"/>
      <c r="H51" s="328"/>
      <c r="I51" s="328"/>
      <c r="J51" s="328"/>
      <c r="K51" s="328"/>
      <c r="L51" s="232"/>
    </row>
    <row r="52" spans="1:12" ht="18.75" hidden="1" customHeight="1" x14ac:dyDescent="0.15"/>
    <row r="53" spans="1:12" ht="18.75" hidden="1" customHeight="1" x14ac:dyDescent="0.15"/>
  </sheetData>
  <sheetProtection algorithmName="SHA-512" hashValue="9dzopShCMrSwUXRbuBEmfkYwm9tjsCUUiUS496xmfdWu1bkL15DCzSG66OFPvQkOOGESo0WAAqfD3q87TcbPSw==" saltValue="D7M3BQJhS1Yj2+Xi1E0bqw==" spinCount="100000" sheet="1" objects="1" scenarios="1"/>
  <mergeCells count="30">
    <mergeCell ref="B34:B36"/>
    <mergeCell ref="B51:K51"/>
    <mergeCell ref="B49:C49"/>
    <mergeCell ref="B50:C50"/>
    <mergeCell ref="B37:B39"/>
    <mergeCell ref="B40:B42"/>
    <mergeCell ref="B43:B45"/>
    <mergeCell ref="B46:B48"/>
    <mergeCell ref="B10:C10"/>
    <mergeCell ref="B11:D11"/>
    <mergeCell ref="B12:D12"/>
    <mergeCell ref="F10:K14"/>
    <mergeCell ref="F15:K15"/>
    <mergeCell ref="B13:B33"/>
    <mergeCell ref="A1:D1"/>
    <mergeCell ref="E1:L3"/>
    <mergeCell ref="A2:A51"/>
    <mergeCell ref="B2:D2"/>
    <mergeCell ref="B4:D4"/>
    <mergeCell ref="E4:E50"/>
    <mergeCell ref="F4:K4"/>
    <mergeCell ref="L4:L50"/>
    <mergeCell ref="B5:C5"/>
    <mergeCell ref="F5:K7"/>
    <mergeCell ref="B6:C6"/>
    <mergeCell ref="B7:C7"/>
    <mergeCell ref="B8:C8"/>
    <mergeCell ref="F8:K8"/>
    <mergeCell ref="B9:C9"/>
    <mergeCell ref="F9:K9"/>
  </mergeCells>
  <phoneticPr fontId="13"/>
  <conditionalFormatting sqref="D10 D33 D49:D50">
    <cfRule type="cellIs" dxfId="12" priority="1" stopIfTrue="1" operator="equal">
      <formula>0</formula>
    </cfRule>
  </conditionalFormatting>
  <pageMargins left="0.59027777777777779" right="0.60972222222222228" top="0.40972222222222221" bottom="0.40972222222222221" header="0.51180555555555551" footer="0.51180555555555551"/>
  <pageSetup paperSize="9" scale="74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L53"/>
  <sheetViews>
    <sheetView view="pageBreakPreview" zoomScale="75" zoomScaleNormal="100" zoomScaleSheetLayoutView="75" workbookViewId="0">
      <selection activeCell="D5" sqref="D5"/>
    </sheetView>
  </sheetViews>
  <sheetFormatPr defaultColWidth="0" defaultRowHeight="18" customHeight="1" zeroHeight="1" x14ac:dyDescent="0.15"/>
  <cols>
    <col min="1" max="1" width="2.6640625" customWidth="1"/>
    <col min="2" max="2" width="5.21875" style="3" customWidth="1"/>
    <col min="3" max="3" width="25.88671875" style="3" customWidth="1"/>
    <col min="4" max="4" width="17.88671875" style="3" customWidth="1"/>
    <col min="5" max="5" width="3" style="3" customWidth="1"/>
    <col min="6" max="6" width="12.109375" style="3" customWidth="1"/>
    <col min="7" max="11" width="13.109375" style="3" customWidth="1"/>
    <col min="12" max="12" width="3.6640625" style="3" customWidth="1"/>
    <col min="13" max="13" width="0" style="3" hidden="1" customWidth="1"/>
    <col min="14" max="16384" width="0" style="3" hidden="1"/>
  </cols>
  <sheetData>
    <row r="1" spans="1:12" ht="16.8" customHeight="1" x14ac:dyDescent="0.15">
      <c r="A1" s="317"/>
      <c r="B1" s="317"/>
      <c r="C1" s="317"/>
      <c r="D1" s="317"/>
      <c r="E1" s="318"/>
      <c r="F1" s="318"/>
      <c r="G1" s="318"/>
      <c r="H1" s="318"/>
      <c r="I1" s="318"/>
      <c r="J1" s="318"/>
      <c r="K1" s="318"/>
      <c r="L1" s="318"/>
    </row>
    <row r="2" spans="1:12" ht="18.75" customHeight="1" x14ac:dyDescent="0.15">
      <c r="A2" s="317"/>
      <c r="B2" s="319" t="str">
        <f>初期設定!E2&amp;"年7月 家計簿"</f>
        <v>2023年7月 家計簿</v>
      </c>
      <c r="C2" s="319"/>
      <c r="D2" s="319"/>
      <c r="E2" s="318"/>
      <c r="F2" s="318"/>
      <c r="G2" s="318"/>
      <c r="H2" s="318"/>
      <c r="I2" s="318"/>
      <c r="J2" s="318"/>
      <c r="K2" s="318"/>
      <c r="L2" s="318"/>
    </row>
    <row r="3" spans="1:12" ht="6" customHeight="1" thickBot="1" x14ac:dyDescent="0.2">
      <c r="A3" s="317"/>
      <c r="B3" s="213"/>
      <c r="C3" s="213"/>
      <c r="D3" s="213"/>
      <c r="E3" s="318"/>
      <c r="F3" s="318"/>
      <c r="G3" s="318"/>
      <c r="H3" s="318"/>
      <c r="I3" s="318"/>
      <c r="J3" s="318"/>
      <c r="K3" s="318"/>
      <c r="L3" s="318"/>
    </row>
    <row r="4" spans="1:12" ht="22.2" customHeight="1" x14ac:dyDescent="0.15">
      <c r="A4" s="317"/>
      <c r="B4" s="320" t="s">
        <v>8</v>
      </c>
      <c r="C4" s="320"/>
      <c r="D4" s="320"/>
      <c r="E4" s="318"/>
      <c r="F4" s="321" t="s">
        <v>9</v>
      </c>
      <c r="G4" s="321"/>
      <c r="H4" s="321"/>
      <c r="I4" s="321"/>
      <c r="J4" s="321"/>
      <c r="K4" s="321"/>
      <c r="L4" s="318"/>
    </row>
    <row r="5" spans="1:12" ht="22.2" customHeight="1" thickBot="1" x14ac:dyDescent="0.2">
      <c r="A5" s="317"/>
      <c r="B5" s="322" t="str">
        <f>IF(ISBLANK(初期設定!C2)=TRUE,"",初期設定!C2)</f>
        <v>世帯主収入</v>
      </c>
      <c r="C5" s="322"/>
      <c r="D5" s="33"/>
      <c r="E5" s="318"/>
      <c r="F5" s="324" t="str">
        <f>IF(初期設定!E9=0,"",初期設定!E9)</f>
        <v/>
      </c>
      <c r="G5" s="324"/>
      <c r="H5" s="324"/>
      <c r="I5" s="324"/>
      <c r="J5" s="324"/>
      <c r="K5" s="324"/>
      <c r="L5" s="318"/>
    </row>
    <row r="6" spans="1:12" ht="22.2" customHeight="1" thickBot="1" x14ac:dyDescent="0.2">
      <c r="A6" s="317"/>
      <c r="B6" s="325" t="str">
        <f>IF(ISBLANK(初期設定!C3)=TRUE,"",初期設定!C3)</f>
        <v>配偶者収入</v>
      </c>
      <c r="C6" s="325"/>
      <c r="D6" s="34"/>
      <c r="E6" s="318"/>
      <c r="F6" s="324"/>
      <c r="G6" s="324"/>
      <c r="H6" s="324"/>
      <c r="I6" s="324"/>
      <c r="J6" s="324"/>
      <c r="K6" s="324"/>
      <c r="L6" s="318"/>
    </row>
    <row r="7" spans="1:12" ht="22.2" customHeight="1" thickBot="1" x14ac:dyDescent="0.2">
      <c r="A7" s="317"/>
      <c r="B7" s="326" t="str">
        <f>IF(ISBLANK(初期設定!C4)=TRUE,"",初期設定!C4)</f>
        <v/>
      </c>
      <c r="C7" s="326"/>
      <c r="D7" s="35"/>
      <c r="E7" s="318"/>
      <c r="F7" s="324"/>
      <c r="G7" s="324"/>
      <c r="H7" s="324"/>
      <c r="I7" s="324"/>
      <c r="J7" s="324"/>
      <c r="K7" s="324"/>
      <c r="L7" s="318"/>
    </row>
    <row r="8" spans="1:12" ht="22.2" customHeight="1" thickBot="1" x14ac:dyDescent="0.2">
      <c r="A8" s="317"/>
      <c r="B8" s="326" t="str">
        <f>IF(ISBLANK(初期設定!C5)=TRUE,"",初期設定!C5)</f>
        <v/>
      </c>
      <c r="C8" s="326"/>
      <c r="D8" s="35"/>
      <c r="E8" s="318"/>
      <c r="F8" s="327"/>
      <c r="G8" s="327"/>
      <c r="H8" s="327"/>
      <c r="I8" s="327"/>
      <c r="J8" s="327"/>
      <c r="K8" s="327"/>
      <c r="L8" s="318"/>
    </row>
    <row r="9" spans="1:12" ht="22.2" customHeight="1" thickBot="1" x14ac:dyDescent="0.2">
      <c r="A9" s="317"/>
      <c r="B9" s="334" t="str">
        <f>IF(ISBLANK(初期設定!C6)=TRUE,"",初期設定!C6)</f>
        <v/>
      </c>
      <c r="C9" s="334"/>
      <c r="D9" s="38"/>
      <c r="E9" s="318"/>
      <c r="F9" s="336" t="s">
        <v>12</v>
      </c>
      <c r="G9" s="336"/>
      <c r="H9" s="336"/>
      <c r="I9" s="336"/>
      <c r="J9" s="336"/>
      <c r="K9" s="336"/>
      <c r="L9" s="318"/>
    </row>
    <row r="10" spans="1:12" ht="22.2" customHeight="1" thickTop="1" thickBot="1" x14ac:dyDescent="0.2">
      <c r="A10" s="317"/>
      <c r="B10" s="335" t="s">
        <v>13</v>
      </c>
      <c r="C10" s="335"/>
      <c r="D10" s="214">
        <f>SUM(D5:D9)</f>
        <v>0</v>
      </c>
      <c r="E10" s="318"/>
      <c r="F10" s="337"/>
      <c r="G10" s="338"/>
      <c r="H10" s="338"/>
      <c r="I10" s="338"/>
      <c r="J10" s="338"/>
      <c r="K10" s="339"/>
      <c r="L10" s="318"/>
    </row>
    <row r="11" spans="1:12" ht="22.2" customHeight="1" thickBot="1" x14ac:dyDescent="0.2">
      <c r="A11" s="317"/>
      <c r="B11" s="318"/>
      <c r="C11" s="318"/>
      <c r="D11" s="318"/>
      <c r="E11" s="318"/>
      <c r="F11" s="340"/>
      <c r="G11" s="341"/>
      <c r="H11" s="341"/>
      <c r="I11" s="341"/>
      <c r="J11" s="341"/>
      <c r="K11" s="342"/>
      <c r="L11" s="318"/>
    </row>
    <row r="12" spans="1:12" ht="22.2" customHeight="1" x14ac:dyDescent="0.15">
      <c r="A12" s="317"/>
      <c r="B12" s="320" t="s">
        <v>14</v>
      </c>
      <c r="C12" s="320"/>
      <c r="D12" s="320"/>
      <c r="E12" s="318"/>
      <c r="F12" s="340"/>
      <c r="G12" s="341"/>
      <c r="H12" s="341"/>
      <c r="I12" s="341"/>
      <c r="J12" s="341"/>
      <c r="K12" s="342"/>
      <c r="L12" s="318"/>
    </row>
    <row r="13" spans="1:12" ht="22.2" customHeight="1" x14ac:dyDescent="0.15">
      <c r="A13" s="317"/>
      <c r="B13" s="350" t="str">
        <f>IF(ISBLANK(初期設定!B8)=TRUE,"",初期設定!B8)</f>
        <v>基本生活費</v>
      </c>
      <c r="C13" s="215" t="str">
        <f>IF(ISBLANK(初期設定!C8)=TRUE,"",初期設定!C8)</f>
        <v>食費</v>
      </c>
      <c r="D13" s="177"/>
      <c r="E13" s="318"/>
      <c r="F13" s="340"/>
      <c r="G13" s="341"/>
      <c r="H13" s="341"/>
      <c r="I13" s="341"/>
      <c r="J13" s="341"/>
      <c r="K13" s="342"/>
      <c r="L13" s="318"/>
    </row>
    <row r="14" spans="1:12" ht="22.2" customHeight="1" thickBot="1" x14ac:dyDescent="0.2">
      <c r="A14" s="317"/>
      <c r="B14" s="351"/>
      <c r="C14" s="215" t="str">
        <f>IF(ISBLANK(初期設定!C9)=TRUE,"",初期設定!C9)</f>
        <v>外食費</v>
      </c>
      <c r="D14" s="34"/>
      <c r="E14" s="318"/>
      <c r="F14" s="343"/>
      <c r="G14" s="344"/>
      <c r="H14" s="344"/>
      <c r="I14" s="344"/>
      <c r="J14" s="344"/>
      <c r="K14" s="345"/>
      <c r="L14" s="318"/>
    </row>
    <row r="15" spans="1:12" ht="22.2" customHeight="1" thickBot="1" x14ac:dyDescent="0.2">
      <c r="A15" s="317"/>
      <c r="B15" s="351"/>
      <c r="C15" s="215" t="str">
        <f>IF(ISBLANK(初期設定!C10)=TRUE,"",初期設定!C10)</f>
        <v>電気代</v>
      </c>
      <c r="D15" s="34"/>
      <c r="E15" s="318"/>
      <c r="F15" s="329"/>
      <c r="G15" s="329"/>
      <c r="H15" s="329"/>
      <c r="I15" s="329"/>
      <c r="J15" s="329"/>
      <c r="K15" s="329"/>
      <c r="L15" s="318"/>
    </row>
    <row r="16" spans="1:12" ht="22.2" customHeight="1" thickBot="1" x14ac:dyDescent="0.2">
      <c r="A16" s="317"/>
      <c r="B16" s="351"/>
      <c r="C16" s="215" t="str">
        <f>IF(ISBLANK(初期設定!C11)=TRUE,"",初期設定!C11)</f>
        <v>水道代</v>
      </c>
      <c r="D16" s="34"/>
      <c r="E16" s="318"/>
      <c r="F16" s="243" t="s">
        <v>97</v>
      </c>
      <c r="G16" s="244"/>
      <c r="H16" s="244"/>
      <c r="I16" s="244"/>
      <c r="J16" s="244"/>
      <c r="K16" s="245"/>
      <c r="L16" s="318"/>
    </row>
    <row r="17" spans="1:12" ht="22.2" customHeight="1" x14ac:dyDescent="0.15">
      <c r="A17" s="317"/>
      <c r="B17" s="351"/>
      <c r="C17" s="215" t="str">
        <f>IF(ISBLANK(初期設定!C12)=TRUE,"",初期設定!C12)</f>
        <v>ガス代</v>
      </c>
      <c r="D17" s="34"/>
      <c r="E17" s="318"/>
      <c r="F17" s="216" t="s">
        <v>15</v>
      </c>
      <c r="G17" s="246"/>
      <c r="H17" s="247"/>
      <c r="I17" s="248"/>
      <c r="J17" s="248"/>
      <c r="K17" s="249"/>
      <c r="L17" s="318"/>
    </row>
    <row r="18" spans="1:12" ht="22.2" customHeight="1" x14ac:dyDescent="0.15">
      <c r="A18" s="317"/>
      <c r="B18" s="351"/>
      <c r="C18" s="215" t="str">
        <f>IF(ISBLANK(初期設定!C13)=TRUE,"",初期設定!C13)</f>
        <v>新聞(NHK・ケーブルTV等)</v>
      </c>
      <c r="D18" s="34"/>
      <c r="E18" s="318"/>
      <c r="F18" s="217" t="s">
        <v>16</v>
      </c>
      <c r="G18" s="250"/>
      <c r="H18" s="251"/>
      <c r="I18" s="252"/>
      <c r="J18" s="252"/>
      <c r="K18" s="253"/>
      <c r="L18" s="318"/>
    </row>
    <row r="19" spans="1:12" ht="22.2" customHeight="1" x14ac:dyDescent="0.15">
      <c r="A19" s="317"/>
      <c r="B19" s="351"/>
      <c r="C19" s="215" t="str">
        <f>IF(ISBLANK(初期設定!C14)=TRUE,"",初期設定!C14)</f>
        <v>通信費（固定電話）</v>
      </c>
      <c r="D19" s="34"/>
      <c r="E19" s="318"/>
      <c r="F19" s="217" t="s">
        <v>17</v>
      </c>
      <c r="G19" s="250"/>
      <c r="H19" s="251"/>
      <c r="I19" s="252"/>
      <c r="J19" s="252"/>
      <c r="K19" s="253"/>
      <c r="L19" s="318"/>
    </row>
    <row r="20" spans="1:12" ht="22.2" customHeight="1" x14ac:dyDescent="0.15">
      <c r="A20" s="317"/>
      <c r="B20" s="351"/>
      <c r="C20" s="215" t="str">
        <f>IF(ISBLANK(初期設定!C15)=TRUE,"",初期設定!C15)</f>
        <v>通信費（携帯）</v>
      </c>
      <c r="D20" s="34"/>
      <c r="E20" s="318"/>
      <c r="F20" s="217" t="s">
        <v>18</v>
      </c>
      <c r="G20" s="250"/>
      <c r="H20" s="251"/>
      <c r="I20" s="252"/>
      <c r="J20" s="252"/>
      <c r="K20" s="253"/>
      <c r="L20" s="318"/>
    </row>
    <row r="21" spans="1:12" ht="22.2" customHeight="1" x14ac:dyDescent="0.15">
      <c r="A21" s="317"/>
      <c r="B21" s="351"/>
      <c r="C21" s="215" t="str">
        <f>IF(ISBLANK(初期設定!C16)=TRUE,"",初期設定!C16)</f>
        <v>通信費（ネット・他）</v>
      </c>
      <c r="D21" s="34"/>
      <c r="E21" s="318"/>
      <c r="F21" s="217" t="s">
        <v>19</v>
      </c>
      <c r="G21" s="250"/>
      <c r="H21" s="251"/>
      <c r="I21" s="252"/>
      <c r="J21" s="252"/>
      <c r="K21" s="253"/>
      <c r="L21" s="318"/>
    </row>
    <row r="22" spans="1:12" ht="22.2" customHeight="1" x14ac:dyDescent="0.15">
      <c r="A22" s="317"/>
      <c r="B22" s="351"/>
      <c r="C22" s="215" t="str">
        <f>IF(ISBLANK(初期設定!C17)=TRUE,"",初期設定!C17)</f>
        <v>医療費</v>
      </c>
      <c r="D22" s="34"/>
      <c r="E22" s="318"/>
      <c r="F22" s="217" t="s">
        <v>20</v>
      </c>
      <c r="G22" s="250"/>
      <c r="H22" s="251"/>
      <c r="I22" s="252"/>
      <c r="J22" s="252"/>
      <c r="K22" s="253"/>
      <c r="L22" s="318"/>
    </row>
    <row r="23" spans="1:12" ht="22.2" customHeight="1" x14ac:dyDescent="0.15">
      <c r="A23" s="317"/>
      <c r="B23" s="351"/>
      <c r="C23" s="215" t="str">
        <f>IF(ISBLANK(初期設定!C18)=TRUE,"",初期設定!C18)</f>
        <v>被服費</v>
      </c>
      <c r="D23" s="34"/>
      <c r="E23" s="318"/>
      <c r="F23" s="217" t="s">
        <v>21</v>
      </c>
      <c r="G23" s="250"/>
      <c r="H23" s="251"/>
      <c r="I23" s="252"/>
      <c r="J23" s="252"/>
      <c r="K23" s="253"/>
      <c r="L23" s="318"/>
    </row>
    <row r="24" spans="1:12" ht="22.2" customHeight="1" x14ac:dyDescent="0.15">
      <c r="A24" s="317"/>
      <c r="B24" s="351"/>
      <c r="C24" s="215" t="str">
        <f>IF(ISBLANK(初期設定!C19)=TRUE,"",初期設定!C19)</f>
        <v>美容理容費</v>
      </c>
      <c r="D24" s="34"/>
      <c r="E24" s="318"/>
      <c r="F24" s="217" t="s">
        <v>22</v>
      </c>
      <c r="G24" s="250"/>
      <c r="H24" s="251"/>
      <c r="I24" s="252"/>
      <c r="J24" s="252"/>
      <c r="K24" s="253"/>
      <c r="L24" s="318"/>
    </row>
    <row r="25" spans="1:12" ht="22.2" customHeight="1" x14ac:dyDescent="0.15">
      <c r="A25" s="317"/>
      <c r="B25" s="351"/>
      <c r="C25" s="215" t="str">
        <f>IF(ISBLANK(初期設定!C20)=TRUE,"",初期設定!C20)</f>
        <v>日用品・雑貨費</v>
      </c>
      <c r="D25" s="34"/>
      <c r="E25" s="318"/>
      <c r="F25" s="217" t="s">
        <v>23</v>
      </c>
      <c r="G25" s="250"/>
      <c r="H25" s="251"/>
      <c r="I25" s="252"/>
      <c r="J25" s="252"/>
      <c r="K25" s="253"/>
      <c r="L25" s="318"/>
    </row>
    <row r="26" spans="1:12" ht="22.2" customHeight="1" x14ac:dyDescent="0.15">
      <c r="A26" s="317"/>
      <c r="B26" s="351"/>
      <c r="C26" s="215" t="str">
        <f>IF(ISBLANK(初期設定!C21)=TRUE,"",初期設定!C21)</f>
        <v>レジャー費</v>
      </c>
      <c r="D26" s="34"/>
      <c r="E26" s="318"/>
      <c r="F26" s="217" t="s">
        <v>24</v>
      </c>
      <c r="G26" s="250"/>
      <c r="H26" s="251"/>
      <c r="I26" s="252"/>
      <c r="J26" s="252"/>
      <c r="K26" s="253"/>
      <c r="L26" s="318"/>
    </row>
    <row r="27" spans="1:12" ht="22.2" customHeight="1" x14ac:dyDescent="0.15">
      <c r="A27" s="317"/>
      <c r="B27" s="351"/>
      <c r="C27" s="215" t="str">
        <f>IF(ISBLANK(初期設定!C22)=TRUE,"",初期設定!C22)</f>
        <v>教養娯楽費</v>
      </c>
      <c r="D27" s="34"/>
      <c r="E27" s="318"/>
      <c r="F27" s="217" t="s">
        <v>25</v>
      </c>
      <c r="G27" s="250"/>
      <c r="H27" s="251"/>
      <c r="I27" s="252"/>
      <c r="J27" s="252"/>
      <c r="K27" s="253"/>
      <c r="L27" s="318"/>
    </row>
    <row r="28" spans="1:12" ht="22.2" customHeight="1" x14ac:dyDescent="0.15">
      <c r="A28" s="317"/>
      <c r="B28" s="351"/>
      <c r="C28" s="215" t="str">
        <f>IF(ISBLANK(初期設定!C23)=TRUE,"",初期設定!C23)</f>
        <v>交際費（お中元等含）</v>
      </c>
      <c r="D28" s="34"/>
      <c r="E28" s="318"/>
      <c r="F28" s="217" t="s">
        <v>26</v>
      </c>
      <c r="G28" s="250"/>
      <c r="H28" s="251"/>
      <c r="I28" s="252"/>
      <c r="J28" s="252"/>
      <c r="K28" s="253"/>
      <c r="L28" s="318"/>
    </row>
    <row r="29" spans="1:12" ht="22.2" customHeight="1" x14ac:dyDescent="0.15">
      <c r="A29" s="317"/>
      <c r="B29" s="351"/>
      <c r="C29" s="215" t="str">
        <f>IF(ISBLANK(初期設定!C24)=TRUE,"",初期設定!C24)</f>
        <v>夫こづかい</v>
      </c>
      <c r="D29" s="34"/>
      <c r="E29" s="318"/>
      <c r="F29" s="217" t="s">
        <v>27</v>
      </c>
      <c r="G29" s="250"/>
      <c r="H29" s="251"/>
      <c r="I29" s="252"/>
      <c r="J29" s="252"/>
      <c r="K29" s="253"/>
      <c r="L29" s="318"/>
    </row>
    <row r="30" spans="1:12" ht="22.2" customHeight="1" x14ac:dyDescent="0.15">
      <c r="A30" s="317"/>
      <c r="B30" s="351"/>
      <c r="C30" s="215" t="str">
        <f>IF(ISBLANK(初期設定!C25)=TRUE,"",初期設定!C25)</f>
        <v>妻こづかい</v>
      </c>
      <c r="D30" s="34"/>
      <c r="E30" s="318"/>
      <c r="F30" s="217" t="s">
        <v>28</v>
      </c>
      <c r="G30" s="250"/>
      <c r="H30" s="251"/>
      <c r="I30" s="252"/>
      <c r="J30" s="252"/>
      <c r="K30" s="253"/>
      <c r="L30" s="318"/>
    </row>
    <row r="31" spans="1:12" ht="22.2" customHeight="1" x14ac:dyDescent="0.15">
      <c r="A31" s="317"/>
      <c r="B31" s="351"/>
      <c r="C31" s="215" t="str">
        <f>IF(ISBLANK(初期設定!C26)=TRUE,"",初期設定!C26)</f>
        <v>（予備1）</v>
      </c>
      <c r="D31" s="34"/>
      <c r="E31" s="318"/>
      <c r="F31" s="217" t="s">
        <v>29</v>
      </c>
      <c r="G31" s="250"/>
      <c r="H31" s="251"/>
      <c r="I31" s="252"/>
      <c r="J31" s="252"/>
      <c r="K31" s="253"/>
      <c r="L31" s="318"/>
    </row>
    <row r="32" spans="1:12" ht="22.2" customHeight="1" thickBot="1" x14ac:dyDescent="0.2">
      <c r="A32" s="317"/>
      <c r="B32" s="351"/>
      <c r="C32" s="218" t="str">
        <f>IF(ISBLANK(初期設定!C27)=TRUE,"",初期設定!C27)</f>
        <v>（予備2）</v>
      </c>
      <c r="D32" s="156"/>
      <c r="E32" s="318"/>
      <c r="F32" s="217" t="s">
        <v>30</v>
      </c>
      <c r="G32" s="250"/>
      <c r="H32" s="251"/>
      <c r="I32" s="252"/>
      <c r="J32" s="252"/>
      <c r="K32" s="253"/>
      <c r="L32" s="318"/>
    </row>
    <row r="33" spans="1:12" ht="22.2" customHeight="1" thickBot="1" x14ac:dyDescent="0.2">
      <c r="A33" s="317"/>
      <c r="B33" s="352"/>
      <c r="C33" s="219" t="str">
        <f>IF(ISBLANK(初期設定!B8)=TRUE,"",初期設定!B8) &amp; "小計"</f>
        <v>基本生活費小計</v>
      </c>
      <c r="D33" s="220">
        <f>SUM(D13:D32)</f>
        <v>0</v>
      </c>
      <c r="E33" s="318"/>
      <c r="F33" s="217" t="s">
        <v>31</v>
      </c>
      <c r="G33" s="250"/>
      <c r="H33" s="251"/>
      <c r="I33" s="252"/>
      <c r="J33" s="252"/>
      <c r="K33" s="253"/>
      <c r="L33" s="318"/>
    </row>
    <row r="34" spans="1:12" ht="22.2" customHeight="1" x14ac:dyDescent="0.15">
      <c r="A34" s="317"/>
      <c r="B34" s="347" t="str">
        <f>IF(ISBLANK(初期設定!B28)=TRUE,"",初期設定!B28)</f>
        <v>住居費</v>
      </c>
      <c r="C34" s="221" t="str">
        <f>IF(ISBLANK(初期設定!C28)=TRUE,"",初期設定!C28)</f>
        <v>家賃・駐車場代</v>
      </c>
      <c r="D34" s="157"/>
      <c r="E34" s="318"/>
      <c r="F34" s="217" t="s">
        <v>32</v>
      </c>
      <c r="G34" s="250"/>
      <c r="H34" s="251"/>
      <c r="I34" s="252"/>
      <c r="J34" s="252"/>
      <c r="K34" s="253"/>
      <c r="L34" s="318"/>
    </row>
    <row r="35" spans="1:12" ht="22.2" customHeight="1" x14ac:dyDescent="0.15">
      <c r="A35" s="317"/>
      <c r="B35" s="348"/>
      <c r="C35" s="222" t="str">
        <f>IF(ISBLANK(初期設定!C29)=TRUE,"",初期設定!C29)</f>
        <v>住宅ローン</v>
      </c>
      <c r="D35" s="35"/>
      <c r="E35" s="318"/>
      <c r="F35" s="217" t="s">
        <v>33</v>
      </c>
      <c r="G35" s="250"/>
      <c r="H35" s="251"/>
      <c r="I35" s="252"/>
      <c r="J35" s="252"/>
      <c r="K35" s="253"/>
      <c r="L35" s="318"/>
    </row>
    <row r="36" spans="1:12" ht="22.2" customHeight="1" thickBot="1" x14ac:dyDescent="0.2">
      <c r="A36" s="317"/>
      <c r="B36" s="349"/>
      <c r="C36" s="223" t="str">
        <f>IF(ISBLANK(初期設定!C30)=TRUE,"",初期設定!C30)</f>
        <v>管理費修繕費</v>
      </c>
      <c r="D36" s="156"/>
      <c r="E36" s="318"/>
      <c r="F36" s="217" t="s">
        <v>34</v>
      </c>
      <c r="G36" s="250"/>
      <c r="H36" s="251"/>
      <c r="I36" s="252"/>
      <c r="J36" s="252"/>
      <c r="K36" s="253"/>
      <c r="L36" s="318"/>
    </row>
    <row r="37" spans="1:12" ht="22.2" customHeight="1" x14ac:dyDescent="0.15">
      <c r="A37" s="317"/>
      <c r="B37" s="356" t="str">
        <f>IF(ISBLANK(初期設定!B31)=TRUE,"",初期設定!B31)</f>
        <v>自動車費</v>
      </c>
      <c r="C37" s="221" t="str">
        <f>IF(ISBLANK(初期設定!C31)=TRUE,"",初期設定!C31)</f>
        <v>ガソリン代</v>
      </c>
      <c r="D37" s="159"/>
      <c r="E37" s="318"/>
      <c r="F37" s="217" t="s">
        <v>35</v>
      </c>
      <c r="G37" s="250"/>
      <c r="H37" s="251"/>
      <c r="I37" s="252"/>
      <c r="J37" s="252"/>
      <c r="K37" s="253"/>
      <c r="L37" s="318"/>
    </row>
    <row r="38" spans="1:12" ht="22.2" customHeight="1" x14ac:dyDescent="0.15">
      <c r="A38" s="317"/>
      <c r="B38" s="346"/>
      <c r="C38" s="224" t="str">
        <f>IF(ISBLANK(初期設定!C32)=TRUE,"",初期設定!C32)</f>
        <v>駐車場代</v>
      </c>
      <c r="D38" s="33"/>
      <c r="E38" s="318"/>
      <c r="F38" s="217" t="s">
        <v>36</v>
      </c>
      <c r="G38" s="250"/>
      <c r="H38" s="251"/>
      <c r="I38" s="252"/>
      <c r="J38" s="252"/>
      <c r="K38" s="253"/>
      <c r="L38" s="318"/>
    </row>
    <row r="39" spans="1:12" ht="22.2" customHeight="1" thickBot="1" x14ac:dyDescent="0.2">
      <c r="A39" s="317"/>
      <c r="B39" s="346"/>
      <c r="C39" s="225" t="str">
        <f>IF(ISBLANK(初期設定!C33)=TRUE,"",初期設定!C33)</f>
        <v>車保険代・車検代</v>
      </c>
      <c r="D39" s="35"/>
      <c r="E39" s="318"/>
      <c r="F39" s="217" t="s">
        <v>37</v>
      </c>
      <c r="G39" s="250"/>
      <c r="H39" s="251"/>
      <c r="I39" s="252"/>
      <c r="J39" s="252"/>
      <c r="K39" s="253"/>
      <c r="L39" s="318"/>
    </row>
    <row r="40" spans="1:12" ht="22.2" customHeight="1" x14ac:dyDescent="0.15">
      <c r="A40" s="317"/>
      <c r="B40" s="353" t="str">
        <f>IF(ISBLANK(初期設定!B34)=TRUE,"",初期設定!B34)</f>
        <v>保険</v>
      </c>
      <c r="C40" s="221" t="str">
        <f>IF(ISBLANK(初期設定!C34)=TRUE,"",初期設定!C34)</f>
        <v>生命保険・火災傷害保険</v>
      </c>
      <c r="D40" s="162"/>
      <c r="E40" s="318"/>
      <c r="F40" s="217" t="s">
        <v>38</v>
      </c>
      <c r="G40" s="250"/>
      <c r="H40" s="251"/>
      <c r="I40" s="252"/>
      <c r="J40" s="252"/>
      <c r="K40" s="253"/>
      <c r="L40" s="318"/>
    </row>
    <row r="41" spans="1:12" ht="22.2" customHeight="1" x14ac:dyDescent="0.15">
      <c r="A41" s="317"/>
      <c r="B41" s="354"/>
      <c r="C41" s="224" t="str">
        <f>IF(ISBLANK(初期設定!C35)=TRUE,"",初期設定!C35)</f>
        <v>年金・学資・積立保険</v>
      </c>
      <c r="D41" s="161"/>
      <c r="E41" s="318"/>
      <c r="F41" s="217" t="s">
        <v>39</v>
      </c>
      <c r="G41" s="250"/>
      <c r="H41" s="251"/>
      <c r="I41" s="252"/>
      <c r="J41" s="252"/>
      <c r="K41" s="253"/>
      <c r="L41" s="318"/>
    </row>
    <row r="42" spans="1:12" ht="22.2" customHeight="1" thickBot="1" x14ac:dyDescent="0.2">
      <c r="A42" s="317"/>
      <c r="B42" s="355"/>
      <c r="C42" s="223" t="str">
        <f>IF(ISBLANK(初期設定!C36)=TRUE,"",初期設定!C36)</f>
        <v>（予備）</v>
      </c>
      <c r="D42" s="160"/>
      <c r="E42" s="318"/>
      <c r="F42" s="217" t="s">
        <v>40</v>
      </c>
      <c r="G42" s="250"/>
      <c r="H42" s="251"/>
      <c r="I42" s="252"/>
      <c r="J42" s="252"/>
      <c r="K42" s="253"/>
      <c r="L42" s="318"/>
    </row>
    <row r="43" spans="1:12" ht="22.2" customHeight="1" x14ac:dyDescent="0.15">
      <c r="A43" s="317"/>
      <c r="B43" s="356" t="str">
        <f>IF(ISBLANK(初期設定!B37)=TRUE,"",初期設定!B37)</f>
        <v>教育費</v>
      </c>
      <c r="C43" s="221" t="str">
        <f>IF(ISBLANK(初期設定!C37)=TRUE,"",初期設定!C37)</f>
        <v>塾</v>
      </c>
      <c r="D43" s="159"/>
      <c r="E43" s="318"/>
      <c r="F43" s="217" t="s">
        <v>41</v>
      </c>
      <c r="G43" s="254"/>
      <c r="H43" s="255"/>
      <c r="I43" s="256"/>
      <c r="J43" s="256"/>
      <c r="K43" s="257"/>
      <c r="L43" s="318"/>
    </row>
    <row r="44" spans="1:12" ht="22.2" customHeight="1" x14ac:dyDescent="0.15">
      <c r="A44" s="317"/>
      <c r="B44" s="346"/>
      <c r="C44" s="224" t="str">
        <f>IF(ISBLANK(初期設定!C38)=TRUE,"",初期設定!C38)</f>
        <v>ピアノ</v>
      </c>
      <c r="D44" s="33"/>
      <c r="E44" s="318"/>
      <c r="F44" s="217" t="s">
        <v>42</v>
      </c>
      <c r="G44" s="254"/>
      <c r="H44" s="255"/>
      <c r="I44" s="256"/>
      <c r="J44" s="256"/>
      <c r="K44" s="257"/>
      <c r="L44" s="318"/>
    </row>
    <row r="45" spans="1:12" ht="22.2" customHeight="1" thickBot="1" x14ac:dyDescent="0.2">
      <c r="A45" s="317"/>
      <c r="B45" s="357"/>
      <c r="C45" s="226" t="str">
        <f>IF(ISBLANK(初期設定!C39)=TRUE,"",初期設定!C39)</f>
        <v>（予備）</v>
      </c>
      <c r="D45" s="158"/>
      <c r="E45" s="318"/>
      <c r="F45" s="217" t="s">
        <v>43</v>
      </c>
      <c r="G45" s="250"/>
      <c r="H45" s="251"/>
      <c r="I45" s="252"/>
      <c r="J45" s="252"/>
      <c r="K45" s="253"/>
      <c r="L45" s="318"/>
    </row>
    <row r="46" spans="1:12" ht="22.2" customHeight="1" x14ac:dyDescent="0.15">
      <c r="A46" s="317"/>
      <c r="B46" s="346" t="str">
        <f>IF(ISBLANK(初期設定!B40)=TRUE,"",初期設定!B40)</f>
        <v>その他</v>
      </c>
      <c r="C46" s="225" t="str">
        <f>IF(ISBLANK(初期設定!C40)=TRUE,"",初期設定!C40)</f>
        <v>他ローン</v>
      </c>
      <c r="D46" s="36"/>
      <c r="E46" s="318"/>
      <c r="F46" s="217" t="s">
        <v>44</v>
      </c>
      <c r="G46" s="250"/>
      <c r="H46" s="251"/>
      <c r="I46" s="252"/>
      <c r="J46" s="252"/>
      <c r="K46" s="253"/>
      <c r="L46" s="318"/>
    </row>
    <row r="47" spans="1:12" ht="22.2" customHeight="1" x14ac:dyDescent="0.15">
      <c r="A47" s="317"/>
      <c r="B47" s="346"/>
      <c r="C47" s="224" t="str">
        <f>IF(ISBLANK(初期設定!C41)=TRUE,"",初期設定!C41)</f>
        <v>（予備1）</v>
      </c>
      <c r="D47" s="33"/>
      <c r="E47" s="318"/>
      <c r="F47" s="217" t="s">
        <v>45</v>
      </c>
      <c r="G47" s="250"/>
      <c r="H47" s="251"/>
      <c r="I47" s="252"/>
      <c r="J47" s="252"/>
      <c r="K47" s="253"/>
      <c r="L47" s="318"/>
    </row>
    <row r="48" spans="1:12" ht="22.2" customHeight="1" thickBot="1" x14ac:dyDescent="0.2">
      <c r="A48" s="317"/>
      <c r="B48" s="346"/>
      <c r="C48" s="225" t="str">
        <f>IF(ISBLANK(初期設定!C42)=TRUE,"",初期設定!C42)</f>
        <v>（予備2）</v>
      </c>
      <c r="D48" s="37"/>
      <c r="E48" s="318"/>
      <c r="F48" s="227" t="s">
        <v>47</v>
      </c>
      <c r="G48" s="258"/>
      <c r="H48" s="259"/>
      <c r="I48" s="260"/>
      <c r="J48" s="260"/>
      <c r="K48" s="261"/>
      <c r="L48" s="318"/>
    </row>
    <row r="49" spans="1:12" ht="22.2" customHeight="1" thickTop="1" thickBot="1" x14ac:dyDescent="0.2">
      <c r="A49" s="317"/>
      <c r="B49" s="330" t="s">
        <v>46</v>
      </c>
      <c r="C49" s="331"/>
      <c r="D49" s="228">
        <f>SUM(D13:D32,D34:D48)</f>
        <v>0</v>
      </c>
      <c r="E49" s="318"/>
      <c r="F49" s="229" t="s">
        <v>127</v>
      </c>
      <c r="G49" s="262">
        <f>SUM(G18:G48)</f>
        <v>0</v>
      </c>
      <c r="H49" s="262">
        <f t="shared" ref="H49:J49" si="0">SUM(H18:H48)</f>
        <v>0</v>
      </c>
      <c r="I49" s="262">
        <f t="shared" si="0"/>
        <v>0</v>
      </c>
      <c r="J49" s="262">
        <f t="shared" si="0"/>
        <v>0</v>
      </c>
      <c r="K49" s="263">
        <f>SUM(K18:K48)</f>
        <v>0</v>
      </c>
      <c r="L49" s="318"/>
    </row>
    <row r="50" spans="1:12" ht="22.2" customHeight="1" thickTop="1" thickBot="1" x14ac:dyDescent="0.2">
      <c r="A50" s="317"/>
      <c r="B50" s="332" t="s">
        <v>48</v>
      </c>
      <c r="C50" s="333"/>
      <c r="D50" s="230">
        <f>D10-D49</f>
        <v>0</v>
      </c>
      <c r="E50" s="318"/>
      <c r="F50" s="231" t="s">
        <v>98</v>
      </c>
      <c r="G50" s="264">
        <f>G17-G49</f>
        <v>0</v>
      </c>
      <c r="H50" s="264">
        <f t="shared" ref="H50:K50" si="1">H17-H49</f>
        <v>0</v>
      </c>
      <c r="I50" s="264">
        <f t="shared" si="1"/>
        <v>0</v>
      </c>
      <c r="J50" s="264">
        <f t="shared" si="1"/>
        <v>0</v>
      </c>
      <c r="K50" s="265">
        <f t="shared" si="1"/>
        <v>0</v>
      </c>
      <c r="L50" s="318"/>
    </row>
    <row r="51" spans="1:12" ht="32.1" customHeight="1" x14ac:dyDescent="0.15">
      <c r="A51" s="317"/>
      <c r="B51" s="328" t="s">
        <v>94</v>
      </c>
      <c r="C51" s="328"/>
      <c r="D51" s="328"/>
      <c r="E51" s="328"/>
      <c r="F51" s="328"/>
      <c r="G51" s="328"/>
      <c r="H51" s="328"/>
      <c r="I51" s="328"/>
      <c r="J51" s="328"/>
      <c r="K51" s="328"/>
      <c r="L51" s="232"/>
    </row>
    <row r="52" spans="1:12" ht="18.75" hidden="1" customHeight="1" x14ac:dyDescent="0.15"/>
    <row r="53" spans="1:12" ht="18.75" hidden="1" customHeight="1" x14ac:dyDescent="0.15"/>
  </sheetData>
  <sheetProtection algorithmName="SHA-512" hashValue="lbg5pvjIsXI128rdQYWpqMNXxcYBF554fhhF3rk0qteF4cV4C0kt4MJiLCkAc9h/CDeNOyNmmeykFVAsWwKnxA==" saltValue="mkG5D9WVV5IpeRzz+SFOGQ==" spinCount="100000" sheet="1" objects="1" scenarios="1"/>
  <mergeCells count="30">
    <mergeCell ref="B34:B36"/>
    <mergeCell ref="B51:K51"/>
    <mergeCell ref="B49:C49"/>
    <mergeCell ref="B50:C50"/>
    <mergeCell ref="B37:B39"/>
    <mergeCell ref="B40:B42"/>
    <mergeCell ref="B43:B45"/>
    <mergeCell ref="B46:B48"/>
    <mergeCell ref="B10:C10"/>
    <mergeCell ref="B11:D11"/>
    <mergeCell ref="B12:D12"/>
    <mergeCell ref="F10:K14"/>
    <mergeCell ref="F15:K15"/>
    <mergeCell ref="B13:B33"/>
    <mergeCell ref="A1:D1"/>
    <mergeCell ref="E1:L3"/>
    <mergeCell ref="A2:A51"/>
    <mergeCell ref="B2:D2"/>
    <mergeCell ref="B4:D4"/>
    <mergeCell ref="E4:E50"/>
    <mergeCell ref="F4:K4"/>
    <mergeCell ref="L4:L50"/>
    <mergeCell ref="B5:C5"/>
    <mergeCell ref="F5:K7"/>
    <mergeCell ref="B6:C6"/>
    <mergeCell ref="B7:C7"/>
    <mergeCell ref="B8:C8"/>
    <mergeCell ref="F8:K8"/>
    <mergeCell ref="B9:C9"/>
    <mergeCell ref="F9:K9"/>
  </mergeCells>
  <phoneticPr fontId="13"/>
  <conditionalFormatting sqref="D10 D33 D49:D50">
    <cfRule type="cellIs" dxfId="11" priority="1" stopIfTrue="1" operator="equal">
      <formula>0</formula>
    </cfRule>
  </conditionalFormatting>
  <pageMargins left="0.59027777777777779" right="0.60972222222222228" top="0.40972222222222221" bottom="0.40972222222222221" header="0.51180555555555551" footer="0.51180555555555551"/>
  <pageSetup paperSize="9" scale="74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L53"/>
  <sheetViews>
    <sheetView view="pageBreakPreview" zoomScale="75" zoomScaleNormal="100" zoomScaleSheetLayoutView="75" workbookViewId="0">
      <selection activeCell="D5" sqref="D5"/>
    </sheetView>
  </sheetViews>
  <sheetFormatPr defaultColWidth="0" defaultRowHeight="18" customHeight="1" zeroHeight="1" x14ac:dyDescent="0.15"/>
  <cols>
    <col min="1" max="1" width="2.6640625" customWidth="1"/>
    <col min="2" max="2" width="5.21875" style="3" customWidth="1"/>
    <col min="3" max="3" width="25.88671875" style="3" customWidth="1"/>
    <col min="4" max="4" width="17.88671875" style="3" customWidth="1"/>
    <col min="5" max="5" width="3" style="3" customWidth="1"/>
    <col min="6" max="6" width="12.109375" style="3" customWidth="1"/>
    <col min="7" max="11" width="13.109375" style="3" customWidth="1"/>
    <col min="12" max="12" width="3.6640625" style="3" customWidth="1"/>
    <col min="13" max="13" width="0" style="3" hidden="1" customWidth="1"/>
    <col min="14" max="16384" width="0" style="3" hidden="1"/>
  </cols>
  <sheetData>
    <row r="1" spans="1:12" ht="16.8" customHeight="1" x14ac:dyDescent="0.15">
      <c r="A1" s="317"/>
      <c r="B1" s="317"/>
      <c r="C1" s="317"/>
      <c r="D1" s="317"/>
      <c r="E1" s="318"/>
      <c r="F1" s="318"/>
      <c r="G1" s="318"/>
      <c r="H1" s="318"/>
      <c r="I1" s="318"/>
      <c r="J1" s="318"/>
      <c r="K1" s="318"/>
      <c r="L1" s="318"/>
    </row>
    <row r="2" spans="1:12" ht="18.75" customHeight="1" x14ac:dyDescent="0.15">
      <c r="A2" s="317"/>
      <c r="B2" s="319" t="str">
        <f>初期設定!E2&amp;"年8月 家計簿"</f>
        <v>2023年8月 家計簿</v>
      </c>
      <c r="C2" s="319"/>
      <c r="D2" s="319"/>
      <c r="E2" s="318"/>
      <c r="F2" s="318"/>
      <c r="G2" s="318"/>
      <c r="H2" s="318"/>
      <c r="I2" s="318"/>
      <c r="J2" s="318"/>
      <c r="K2" s="318"/>
      <c r="L2" s="318"/>
    </row>
    <row r="3" spans="1:12" ht="6" customHeight="1" thickBot="1" x14ac:dyDescent="0.2">
      <c r="A3" s="317"/>
      <c r="B3" s="213"/>
      <c r="C3" s="213"/>
      <c r="D3" s="213"/>
      <c r="E3" s="318"/>
      <c r="F3" s="318"/>
      <c r="G3" s="318"/>
      <c r="H3" s="318"/>
      <c r="I3" s="318"/>
      <c r="J3" s="318"/>
      <c r="K3" s="318"/>
      <c r="L3" s="318"/>
    </row>
    <row r="4" spans="1:12" ht="22.2" customHeight="1" x14ac:dyDescent="0.15">
      <c r="A4" s="317"/>
      <c r="B4" s="320" t="s">
        <v>8</v>
      </c>
      <c r="C4" s="320"/>
      <c r="D4" s="320"/>
      <c r="E4" s="318"/>
      <c r="F4" s="321" t="s">
        <v>9</v>
      </c>
      <c r="G4" s="321"/>
      <c r="H4" s="321"/>
      <c r="I4" s="321"/>
      <c r="J4" s="321"/>
      <c r="K4" s="321"/>
      <c r="L4" s="318"/>
    </row>
    <row r="5" spans="1:12" ht="22.2" customHeight="1" thickBot="1" x14ac:dyDescent="0.2">
      <c r="A5" s="317"/>
      <c r="B5" s="322" t="str">
        <f>IF(ISBLANK(初期設定!C2)=TRUE,"",初期設定!C2)</f>
        <v>世帯主収入</v>
      </c>
      <c r="C5" s="322"/>
      <c r="D5" s="33"/>
      <c r="E5" s="318"/>
      <c r="F5" s="324" t="str">
        <f>IF(初期設定!E9=0,"",初期設定!E9)</f>
        <v/>
      </c>
      <c r="G5" s="324"/>
      <c r="H5" s="324"/>
      <c r="I5" s="324"/>
      <c r="J5" s="324"/>
      <c r="K5" s="324"/>
      <c r="L5" s="318"/>
    </row>
    <row r="6" spans="1:12" ht="22.2" customHeight="1" thickBot="1" x14ac:dyDescent="0.2">
      <c r="A6" s="317"/>
      <c r="B6" s="325" t="str">
        <f>IF(ISBLANK(初期設定!C3)=TRUE,"",初期設定!C3)</f>
        <v>配偶者収入</v>
      </c>
      <c r="C6" s="325"/>
      <c r="D6" s="34"/>
      <c r="E6" s="318"/>
      <c r="F6" s="324"/>
      <c r="G6" s="324"/>
      <c r="H6" s="324"/>
      <c r="I6" s="324"/>
      <c r="J6" s="324"/>
      <c r="K6" s="324"/>
      <c r="L6" s="318"/>
    </row>
    <row r="7" spans="1:12" ht="22.2" customHeight="1" thickBot="1" x14ac:dyDescent="0.2">
      <c r="A7" s="317"/>
      <c r="B7" s="326" t="str">
        <f>IF(ISBLANK(初期設定!C4)=TRUE,"",初期設定!C4)</f>
        <v/>
      </c>
      <c r="C7" s="326"/>
      <c r="D7" s="35"/>
      <c r="E7" s="318"/>
      <c r="F7" s="324"/>
      <c r="G7" s="324"/>
      <c r="H7" s="324"/>
      <c r="I7" s="324"/>
      <c r="J7" s="324"/>
      <c r="K7" s="324"/>
      <c r="L7" s="318"/>
    </row>
    <row r="8" spans="1:12" ht="22.2" customHeight="1" thickBot="1" x14ac:dyDescent="0.2">
      <c r="A8" s="317"/>
      <c r="B8" s="326" t="str">
        <f>IF(ISBLANK(初期設定!C5)=TRUE,"",初期設定!C5)</f>
        <v/>
      </c>
      <c r="C8" s="326"/>
      <c r="D8" s="35"/>
      <c r="E8" s="318"/>
      <c r="F8" s="327"/>
      <c r="G8" s="327"/>
      <c r="H8" s="327"/>
      <c r="I8" s="327"/>
      <c r="J8" s="327"/>
      <c r="K8" s="327"/>
      <c r="L8" s="318"/>
    </row>
    <row r="9" spans="1:12" ht="22.2" customHeight="1" thickBot="1" x14ac:dyDescent="0.2">
      <c r="A9" s="317"/>
      <c r="B9" s="334" t="str">
        <f>IF(ISBLANK(初期設定!C6)=TRUE,"",初期設定!C6)</f>
        <v/>
      </c>
      <c r="C9" s="334"/>
      <c r="D9" s="38"/>
      <c r="E9" s="318"/>
      <c r="F9" s="336" t="s">
        <v>12</v>
      </c>
      <c r="G9" s="336"/>
      <c r="H9" s="336"/>
      <c r="I9" s="336"/>
      <c r="J9" s="336"/>
      <c r="K9" s="336"/>
      <c r="L9" s="318"/>
    </row>
    <row r="10" spans="1:12" ht="22.2" customHeight="1" thickTop="1" thickBot="1" x14ac:dyDescent="0.2">
      <c r="A10" s="317"/>
      <c r="B10" s="335" t="s">
        <v>13</v>
      </c>
      <c r="C10" s="335"/>
      <c r="D10" s="214">
        <f>SUM(D5:D9)</f>
        <v>0</v>
      </c>
      <c r="E10" s="318"/>
      <c r="F10" s="337"/>
      <c r="G10" s="338"/>
      <c r="H10" s="338"/>
      <c r="I10" s="338"/>
      <c r="J10" s="338"/>
      <c r="K10" s="339"/>
      <c r="L10" s="318"/>
    </row>
    <row r="11" spans="1:12" ht="22.2" customHeight="1" thickBot="1" x14ac:dyDescent="0.2">
      <c r="A11" s="317"/>
      <c r="B11" s="318"/>
      <c r="C11" s="318"/>
      <c r="D11" s="318"/>
      <c r="E11" s="318"/>
      <c r="F11" s="340"/>
      <c r="G11" s="341"/>
      <c r="H11" s="341"/>
      <c r="I11" s="341"/>
      <c r="J11" s="341"/>
      <c r="K11" s="342"/>
      <c r="L11" s="318"/>
    </row>
    <row r="12" spans="1:12" ht="22.2" customHeight="1" x14ac:dyDescent="0.15">
      <c r="A12" s="317"/>
      <c r="B12" s="320" t="s">
        <v>14</v>
      </c>
      <c r="C12" s="320"/>
      <c r="D12" s="320"/>
      <c r="E12" s="318"/>
      <c r="F12" s="340"/>
      <c r="G12" s="341"/>
      <c r="H12" s="341"/>
      <c r="I12" s="341"/>
      <c r="J12" s="341"/>
      <c r="K12" s="342"/>
      <c r="L12" s="318"/>
    </row>
    <row r="13" spans="1:12" ht="22.2" customHeight="1" x14ac:dyDescent="0.15">
      <c r="A13" s="317"/>
      <c r="B13" s="350" t="str">
        <f>IF(ISBLANK(初期設定!B8)=TRUE,"",初期設定!B8)</f>
        <v>基本生活費</v>
      </c>
      <c r="C13" s="215" t="str">
        <f>IF(ISBLANK(初期設定!C8)=TRUE,"",初期設定!C8)</f>
        <v>食費</v>
      </c>
      <c r="D13" s="177"/>
      <c r="E13" s="318"/>
      <c r="F13" s="340"/>
      <c r="G13" s="341"/>
      <c r="H13" s="341"/>
      <c r="I13" s="341"/>
      <c r="J13" s="341"/>
      <c r="K13" s="342"/>
      <c r="L13" s="318"/>
    </row>
    <row r="14" spans="1:12" ht="22.2" customHeight="1" thickBot="1" x14ac:dyDescent="0.2">
      <c r="A14" s="317"/>
      <c r="B14" s="351"/>
      <c r="C14" s="215" t="str">
        <f>IF(ISBLANK(初期設定!C9)=TRUE,"",初期設定!C9)</f>
        <v>外食費</v>
      </c>
      <c r="D14" s="34"/>
      <c r="E14" s="318"/>
      <c r="F14" s="343"/>
      <c r="G14" s="344"/>
      <c r="H14" s="344"/>
      <c r="I14" s="344"/>
      <c r="J14" s="344"/>
      <c r="K14" s="345"/>
      <c r="L14" s="318"/>
    </row>
    <row r="15" spans="1:12" ht="22.2" customHeight="1" thickBot="1" x14ac:dyDescent="0.2">
      <c r="A15" s="317"/>
      <c r="B15" s="351"/>
      <c r="C15" s="215" t="str">
        <f>IF(ISBLANK(初期設定!C10)=TRUE,"",初期設定!C10)</f>
        <v>電気代</v>
      </c>
      <c r="D15" s="34"/>
      <c r="E15" s="318"/>
      <c r="F15" s="329"/>
      <c r="G15" s="329"/>
      <c r="H15" s="329"/>
      <c r="I15" s="329"/>
      <c r="J15" s="329"/>
      <c r="K15" s="329"/>
      <c r="L15" s="318"/>
    </row>
    <row r="16" spans="1:12" ht="22.2" customHeight="1" thickBot="1" x14ac:dyDescent="0.2">
      <c r="A16" s="317"/>
      <c r="B16" s="351"/>
      <c r="C16" s="215" t="str">
        <f>IF(ISBLANK(初期設定!C11)=TRUE,"",初期設定!C11)</f>
        <v>水道代</v>
      </c>
      <c r="D16" s="34"/>
      <c r="E16" s="318"/>
      <c r="F16" s="243" t="s">
        <v>97</v>
      </c>
      <c r="G16" s="244"/>
      <c r="H16" s="244"/>
      <c r="I16" s="244"/>
      <c r="J16" s="244"/>
      <c r="K16" s="245"/>
      <c r="L16" s="318"/>
    </row>
    <row r="17" spans="1:12" ht="22.2" customHeight="1" x14ac:dyDescent="0.15">
      <c r="A17" s="317"/>
      <c r="B17" s="351"/>
      <c r="C17" s="215" t="str">
        <f>IF(ISBLANK(初期設定!C12)=TRUE,"",初期設定!C12)</f>
        <v>ガス代</v>
      </c>
      <c r="D17" s="34"/>
      <c r="E17" s="318"/>
      <c r="F17" s="216" t="s">
        <v>15</v>
      </c>
      <c r="G17" s="246"/>
      <c r="H17" s="247"/>
      <c r="I17" s="248"/>
      <c r="J17" s="248"/>
      <c r="K17" s="249"/>
      <c r="L17" s="318"/>
    </row>
    <row r="18" spans="1:12" ht="22.2" customHeight="1" x14ac:dyDescent="0.15">
      <c r="A18" s="317"/>
      <c r="B18" s="351"/>
      <c r="C18" s="215" t="str">
        <f>IF(ISBLANK(初期設定!C13)=TRUE,"",初期設定!C13)</f>
        <v>新聞(NHK・ケーブルTV等)</v>
      </c>
      <c r="D18" s="34"/>
      <c r="E18" s="318"/>
      <c r="F18" s="217" t="s">
        <v>16</v>
      </c>
      <c r="G18" s="250"/>
      <c r="H18" s="251"/>
      <c r="I18" s="252"/>
      <c r="J18" s="252"/>
      <c r="K18" s="253"/>
      <c r="L18" s="318"/>
    </row>
    <row r="19" spans="1:12" ht="22.2" customHeight="1" x14ac:dyDescent="0.15">
      <c r="A19" s="317"/>
      <c r="B19" s="351"/>
      <c r="C19" s="215" t="str">
        <f>IF(ISBLANK(初期設定!C14)=TRUE,"",初期設定!C14)</f>
        <v>通信費（固定電話）</v>
      </c>
      <c r="D19" s="34"/>
      <c r="E19" s="318"/>
      <c r="F19" s="217" t="s">
        <v>17</v>
      </c>
      <c r="G19" s="250"/>
      <c r="H19" s="251"/>
      <c r="I19" s="252"/>
      <c r="J19" s="252"/>
      <c r="K19" s="253"/>
      <c r="L19" s="318"/>
    </row>
    <row r="20" spans="1:12" ht="22.2" customHeight="1" x14ac:dyDescent="0.15">
      <c r="A20" s="317"/>
      <c r="B20" s="351"/>
      <c r="C20" s="215" t="str">
        <f>IF(ISBLANK(初期設定!C15)=TRUE,"",初期設定!C15)</f>
        <v>通信費（携帯）</v>
      </c>
      <c r="D20" s="34"/>
      <c r="E20" s="318"/>
      <c r="F20" s="217" t="s">
        <v>18</v>
      </c>
      <c r="G20" s="250"/>
      <c r="H20" s="251"/>
      <c r="I20" s="252"/>
      <c r="J20" s="252"/>
      <c r="K20" s="253"/>
      <c r="L20" s="318"/>
    </row>
    <row r="21" spans="1:12" ht="22.2" customHeight="1" x14ac:dyDescent="0.15">
      <c r="A21" s="317"/>
      <c r="B21" s="351"/>
      <c r="C21" s="215" t="str">
        <f>IF(ISBLANK(初期設定!C16)=TRUE,"",初期設定!C16)</f>
        <v>通信費（ネット・他）</v>
      </c>
      <c r="D21" s="34"/>
      <c r="E21" s="318"/>
      <c r="F21" s="217" t="s">
        <v>19</v>
      </c>
      <c r="G21" s="250"/>
      <c r="H21" s="251"/>
      <c r="I21" s="252"/>
      <c r="J21" s="252"/>
      <c r="K21" s="253"/>
      <c r="L21" s="318"/>
    </row>
    <row r="22" spans="1:12" ht="22.2" customHeight="1" x14ac:dyDescent="0.15">
      <c r="A22" s="317"/>
      <c r="B22" s="351"/>
      <c r="C22" s="215" t="str">
        <f>IF(ISBLANK(初期設定!C17)=TRUE,"",初期設定!C17)</f>
        <v>医療費</v>
      </c>
      <c r="D22" s="34"/>
      <c r="E22" s="318"/>
      <c r="F22" s="217" t="s">
        <v>20</v>
      </c>
      <c r="G22" s="250"/>
      <c r="H22" s="251"/>
      <c r="I22" s="252"/>
      <c r="J22" s="252"/>
      <c r="K22" s="253"/>
      <c r="L22" s="318"/>
    </row>
    <row r="23" spans="1:12" ht="22.2" customHeight="1" x14ac:dyDescent="0.15">
      <c r="A23" s="317"/>
      <c r="B23" s="351"/>
      <c r="C23" s="215" t="str">
        <f>IF(ISBLANK(初期設定!C18)=TRUE,"",初期設定!C18)</f>
        <v>被服費</v>
      </c>
      <c r="D23" s="34"/>
      <c r="E23" s="318"/>
      <c r="F23" s="217" t="s">
        <v>21</v>
      </c>
      <c r="G23" s="250"/>
      <c r="H23" s="251"/>
      <c r="I23" s="252"/>
      <c r="J23" s="252"/>
      <c r="K23" s="253"/>
      <c r="L23" s="318"/>
    </row>
    <row r="24" spans="1:12" ht="22.2" customHeight="1" x14ac:dyDescent="0.15">
      <c r="A24" s="317"/>
      <c r="B24" s="351"/>
      <c r="C24" s="215" t="str">
        <f>IF(ISBLANK(初期設定!C19)=TRUE,"",初期設定!C19)</f>
        <v>美容理容費</v>
      </c>
      <c r="D24" s="34"/>
      <c r="E24" s="318"/>
      <c r="F24" s="217" t="s">
        <v>22</v>
      </c>
      <c r="G24" s="250"/>
      <c r="H24" s="251"/>
      <c r="I24" s="252"/>
      <c r="J24" s="252"/>
      <c r="K24" s="253"/>
      <c r="L24" s="318"/>
    </row>
    <row r="25" spans="1:12" ht="22.2" customHeight="1" x14ac:dyDescent="0.15">
      <c r="A25" s="317"/>
      <c r="B25" s="351"/>
      <c r="C25" s="215" t="str">
        <f>IF(ISBLANK(初期設定!C20)=TRUE,"",初期設定!C20)</f>
        <v>日用品・雑貨費</v>
      </c>
      <c r="D25" s="34"/>
      <c r="E25" s="318"/>
      <c r="F25" s="217" t="s">
        <v>23</v>
      </c>
      <c r="G25" s="250"/>
      <c r="H25" s="251"/>
      <c r="I25" s="252"/>
      <c r="J25" s="252"/>
      <c r="K25" s="253"/>
      <c r="L25" s="318"/>
    </row>
    <row r="26" spans="1:12" ht="22.2" customHeight="1" x14ac:dyDescent="0.15">
      <c r="A26" s="317"/>
      <c r="B26" s="351"/>
      <c r="C26" s="215" t="str">
        <f>IF(ISBLANK(初期設定!C21)=TRUE,"",初期設定!C21)</f>
        <v>レジャー費</v>
      </c>
      <c r="D26" s="34"/>
      <c r="E26" s="318"/>
      <c r="F26" s="217" t="s">
        <v>24</v>
      </c>
      <c r="G26" s="250"/>
      <c r="H26" s="251"/>
      <c r="I26" s="252"/>
      <c r="J26" s="252"/>
      <c r="K26" s="253"/>
      <c r="L26" s="318"/>
    </row>
    <row r="27" spans="1:12" ht="22.2" customHeight="1" x14ac:dyDescent="0.15">
      <c r="A27" s="317"/>
      <c r="B27" s="351"/>
      <c r="C27" s="215" t="str">
        <f>IF(ISBLANK(初期設定!C22)=TRUE,"",初期設定!C22)</f>
        <v>教養娯楽費</v>
      </c>
      <c r="D27" s="34"/>
      <c r="E27" s="318"/>
      <c r="F27" s="217" t="s">
        <v>25</v>
      </c>
      <c r="G27" s="250"/>
      <c r="H27" s="251"/>
      <c r="I27" s="252"/>
      <c r="J27" s="252"/>
      <c r="K27" s="253"/>
      <c r="L27" s="318"/>
    </row>
    <row r="28" spans="1:12" ht="22.2" customHeight="1" x14ac:dyDescent="0.15">
      <c r="A28" s="317"/>
      <c r="B28" s="351"/>
      <c r="C28" s="215" t="str">
        <f>IF(ISBLANK(初期設定!C23)=TRUE,"",初期設定!C23)</f>
        <v>交際費（お中元等含）</v>
      </c>
      <c r="D28" s="34"/>
      <c r="E28" s="318"/>
      <c r="F28" s="217" t="s">
        <v>26</v>
      </c>
      <c r="G28" s="250"/>
      <c r="H28" s="251"/>
      <c r="I28" s="252"/>
      <c r="J28" s="252"/>
      <c r="K28" s="253"/>
      <c r="L28" s="318"/>
    </row>
    <row r="29" spans="1:12" ht="22.2" customHeight="1" x14ac:dyDescent="0.15">
      <c r="A29" s="317"/>
      <c r="B29" s="351"/>
      <c r="C29" s="215" t="str">
        <f>IF(ISBLANK(初期設定!C24)=TRUE,"",初期設定!C24)</f>
        <v>夫こづかい</v>
      </c>
      <c r="D29" s="34"/>
      <c r="E29" s="318"/>
      <c r="F29" s="217" t="s">
        <v>27</v>
      </c>
      <c r="G29" s="250"/>
      <c r="H29" s="251"/>
      <c r="I29" s="252"/>
      <c r="J29" s="252"/>
      <c r="K29" s="253"/>
      <c r="L29" s="318"/>
    </row>
    <row r="30" spans="1:12" ht="22.2" customHeight="1" x14ac:dyDescent="0.15">
      <c r="A30" s="317"/>
      <c r="B30" s="351"/>
      <c r="C30" s="215" t="str">
        <f>IF(ISBLANK(初期設定!C25)=TRUE,"",初期設定!C25)</f>
        <v>妻こづかい</v>
      </c>
      <c r="D30" s="34"/>
      <c r="E30" s="318"/>
      <c r="F30" s="217" t="s">
        <v>28</v>
      </c>
      <c r="G30" s="250"/>
      <c r="H30" s="251"/>
      <c r="I30" s="252"/>
      <c r="J30" s="252"/>
      <c r="K30" s="253"/>
      <c r="L30" s="318"/>
    </row>
    <row r="31" spans="1:12" ht="22.2" customHeight="1" x14ac:dyDescent="0.15">
      <c r="A31" s="317"/>
      <c r="B31" s="351"/>
      <c r="C31" s="215" t="str">
        <f>IF(ISBLANK(初期設定!C26)=TRUE,"",初期設定!C26)</f>
        <v>（予備1）</v>
      </c>
      <c r="D31" s="34"/>
      <c r="E31" s="318"/>
      <c r="F31" s="217" t="s">
        <v>29</v>
      </c>
      <c r="G31" s="250"/>
      <c r="H31" s="251"/>
      <c r="I31" s="252"/>
      <c r="J31" s="252"/>
      <c r="K31" s="253"/>
      <c r="L31" s="318"/>
    </row>
    <row r="32" spans="1:12" ht="22.2" customHeight="1" thickBot="1" x14ac:dyDescent="0.2">
      <c r="A32" s="317"/>
      <c r="B32" s="351"/>
      <c r="C32" s="218" t="str">
        <f>IF(ISBLANK(初期設定!C27)=TRUE,"",初期設定!C27)</f>
        <v>（予備2）</v>
      </c>
      <c r="D32" s="156"/>
      <c r="E32" s="318"/>
      <c r="F32" s="217" t="s">
        <v>30</v>
      </c>
      <c r="G32" s="250"/>
      <c r="H32" s="251"/>
      <c r="I32" s="252"/>
      <c r="J32" s="252"/>
      <c r="K32" s="253"/>
      <c r="L32" s="318"/>
    </row>
    <row r="33" spans="1:12" ht="22.2" customHeight="1" thickBot="1" x14ac:dyDescent="0.2">
      <c r="A33" s="317"/>
      <c r="B33" s="352"/>
      <c r="C33" s="219" t="str">
        <f>IF(ISBLANK(初期設定!B8)=TRUE,"",初期設定!B8) &amp; "小計"</f>
        <v>基本生活費小計</v>
      </c>
      <c r="D33" s="220">
        <f>SUM(D13:D32)</f>
        <v>0</v>
      </c>
      <c r="E33" s="318"/>
      <c r="F33" s="217" t="s">
        <v>31</v>
      </c>
      <c r="G33" s="250"/>
      <c r="H33" s="251"/>
      <c r="I33" s="252"/>
      <c r="J33" s="252"/>
      <c r="K33" s="253"/>
      <c r="L33" s="318"/>
    </row>
    <row r="34" spans="1:12" ht="22.2" customHeight="1" x14ac:dyDescent="0.15">
      <c r="A34" s="317"/>
      <c r="B34" s="347" t="str">
        <f>IF(ISBLANK(初期設定!B28)=TRUE,"",初期設定!B28)</f>
        <v>住居費</v>
      </c>
      <c r="C34" s="221" t="str">
        <f>IF(ISBLANK(初期設定!C28)=TRUE,"",初期設定!C28)</f>
        <v>家賃・駐車場代</v>
      </c>
      <c r="D34" s="157"/>
      <c r="E34" s="318"/>
      <c r="F34" s="217" t="s">
        <v>32</v>
      </c>
      <c r="G34" s="250"/>
      <c r="H34" s="251"/>
      <c r="I34" s="252"/>
      <c r="J34" s="252"/>
      <c r="K34" s="253"/>
      <c r="L34" s="318"/>
    </row>
    <row r="35" spans="1:12" ht="22.2" customHeight="1" x14ac:dyDescent="0.15">
      <c r="A35" s="317"/>
      <c r="B35" s="348"/>
      <c r="C35" s="222" t="str">
        <f>IF(ISBLANK(初期設定!C29)=TRUE,"",初期設定!C29)</f>
        <v>住宅ローン</v>
      </c>
      <c r="D35" s="35"/>
      <c r="E35" s="318"/>
      <c r="F35" s="217" t="s">
        <v>33</v>
      </c>
      <c r="G35" s="250"/>
      <c r="H35" s="251"/>
      <c r="I35" s="252"/>
      <c r="J35" s="252"/>
      <c r="K35" s="253"/>
      <c r="L35" s="318"/>
    </row>
    <row r="36" spans="1:12" ht="22.2" customHeight="1" thickBot="1" x14ac:dyDescent="0.2">
      <c r="A36" s="317"/>
      <c r="B36" s="349"/>
      <c r="C36" s="223" t="str">
        <f>IF(ISBLANK(初期設定!C30)=TRUE,"",初期設定!C30)</f>
        <v>管理費修繕費</v>
      </c>
      <c r="D36" s="156"/>
      <c r="E36" s="318"/>
      <c r="F36" s="217" t="s">
        <v>34</v>
      </c>
      <c r="G36" s="250"/>
      <c r="H36" s="251"/>
      <c r="I36" s="252"/>
      <c r="J36" s="252"/>
      <c r="K36" s="253"/>
      <c r="L36" s="318"/>
    </row>
    <row r="37" spans="1:12" ht="22.2" customHeight="1" x14ac:dyDescent="0.15">
      <c r="A37" s="317"/>
      <c r="B37" s="356" t="str">
        <f>IF(ISBLANK(初期設定!B31)=TRUE,"",初期設定!B31)</f>
        <v>自動車費</v>
      </c>
      <c r="C37" s="221" t="str">
        <f>IF(ISBLANK(初期設定!C31)=TRUE,"",初期設定!C31)</f>
        <v>ガソリン代</v>
      </c>
      <c r="D37" s="159"/>
      <c r="E37" s="318"/>
      <c r="F37" s="217" t="s">
        <v>35</v>
      </c>
      <c r="G37" s="250"/>
      <c r="H37" s="251"/>
      <c r="I37" s="252"/>
      <c r="J37" s="252"/>
      <c r="K37" s="253"/>
      <c r="L37" s="318"/>
    </row>
    <row r="38" spans="1:12" ht="22.2" customHeight="1" x14ac:dyDescent="0.15">
      <c r="A38" s="317"/>
      <c r="B38" s="346"/>
      <c r="C38" s="224" t="str">
        <f>IF(ISBLANK(初期設定!C32)=TRUE,"",初期設定!C32)</f>
        <v>駐車場代</v>
      </c>
      <c r="D38" s="33"/>
      <c r="E38" s="318"/>
      <c r="F38" s="217" t="s">
        <v>36</v>
      </c>
      <c r="G38" s="250"/>
      <c r="H38" s="251"/>
      <c r="I38" s="252"/>
      <c r="J38" s="252"/>
      <c r="K38" s="253"/>
      <c r="L38" s="318"/>
    </row>
    <row r="39" spans="1:12" ht="22.2" customHeight="1" thickBot="1" x14ac:dyDescent="0.2">
      <c r="A39" s="317"/>
      <c r="B39" s="346"/>
      <c r="C39" s="225" t="str">
        <f>IF(ISBLANK(初期設定!C33)=TRUE,"",初期設定!C33)</f>
        <v>車保険代・車検代</v>
      </c>
      <c r="D39" s="35"/>
      <c r="E39" s="318"/>
      <c r="F39" s="217" t="s">
        <v>37</v>
      </c>
      <c r="G39" s="250"/>
      <c r="H39" s="251"/>
      <c r="I39" s="252"/>
      <c r="J39" s="252"/>
      <c r="K39" s="253"/>
      <c r="L39" s="318"/>
    </row>
    <row r="40" spans="1:12" ht="22.2" customHeight="1" x14ac:dyDescent="0.15">
      <c r="A40" s="317"/>
      <c r="B40" s="353" t="str">
        <f>IF(ISBLANK(初期設定!B34)=TRUE,"",初期設定!B34)</f>
        <v>保険</v>
      </c>
      <c r="C40" s="221" t="str">
        <f>IF(ISBLANK(初期設定!C34)=TRUE,"",初期設定!C34)</f>
        <v>生命保険・火災傷害保険</v>
      </c>
      <c r="D40" s="162"/>
      <c r="E40" s="318"/>
      <c r="F40" s="217" t="s">
        <v>38</v>
      </c>
      <c r="G40" s="250"/>
      <c r="H40" s="251"/>
      <c r="I40" s="252"/>
      <c r="J40" s="252"/>
      <c r="K40" s="253"/>
      <c r="L40" s="318"/>
    </row>
    <row r="41" spans="1:12" ht="22.2" customHeight="1" x14ac:dyDescent="0.15">
      <c r="A41" s="317"/>
      <c r="B41" s="354"/>
      <c r="C41" s="224" t="str">
        <f>IF(ISBLANK(初期設定!C35)=TRUE,"",初期設定!C35)</f>
        <v>年金・学資・積立保険</v>
      </c>
      <c r="D41" s="161"/>
      <c r="E41" s="318"/>
      <c r="F41" s="217" t="s">
        <v>39</v>
      </c>
      <c r="G41" s="250"/>
      <c r="H41" s="251"/>
      <c r="I41" s="252"/>
      <c r="J41" s="252"/>
      <c r="K41" s="253"/>
      <c r="L41" s="318"/>
    </row>
    <row r="42" spans="1:12" ht="22.2" customHeight="1" thickBot="1" x14ac:dyDescent="0.2">
      <c r="A42" s="317"/>
      <c r="B42" s="355"/>
      <c r="C42" s="223" t="str">
        <f>IF(ISBLANK(初期設定!C36)=TRUE,"",初期設定!C36)</f>
        <v>（予備）</v>
      </c>
      <c r="D42" s="160"/>
      <c r="E42" s="318"/>
      <c r="F42" s="217" t="s">
        <v>40</v>
      </c>
      <c r="G42" s="250"/>
      <c r="H42" s="251"/>
      <c r="I42" s="252"/>
      <c r="J42" s="252"/>
      <c r="K42" s="253"/>
      <c r="L42" s="318"/>
    </row>
    <row r="43" spans="1:12" ht="22.2" customHeight="1" x14ac:dyDescent="0.15">
      <c r="A43" s="317"/>
      <c r="B43" s="356" t="str">
        <f>IF(ISBLANK(初期設定!B37)=TRUE,"",初期設定!B37)</f>
        <v>教育費</v>
      </c>
      <c r="C43" s="221" t="str">
        <f>IF(ISBLANK(初期設定!C37)=TRUE,"",初期設定!C37)</f>
        <v>塾</v>
      </c>
      <c r="D43" s="159"/>
      <c r="E43" s="318"/>
      <c r="F43" s="217" t="s">
        <v>41</v>
      </c>
      <c r="G43" s="254"/>
      <c r="H43" s="255"/>
      <c r="I43" s="256"/>
      <c r="J43" s="256"/>
      <c r="K43" s="257"/>
      <c r="L43" s="318"/>
    </row>
    <row r="44" spans="1:12" ht="22.2" customHeight="1" x14ac:dyDescent="0.15">
      <c r="A44" s="317"/>
      <c r="B44" s="346"/>
      <c r="C44" s="224" t="str">
        <f>IF(ISBLANK(初期設定!C38)=TRUE,"",初期設定!C38)</f>
        <v>ピアノ</v>
      </c>
      <c r="D44" s="33"/>
      <c r="E44" s="318"/>
      <c r="F44" s="217" t="s">
        <v>42</v>
      </c>
      <c r="G44" s="254"/>
      <c r="H44" s="255"/>
      <c r="I44" s="256"/>
      <c r="J44" s="256"/>
      <c r="K44" s="257"/>
      <c r="L44" s="318"/>
    </row>
    <row r="45" spans="1:12" ht="22.2" customHeight="1" thickBot="1" x14ac:dyDescent="0.2">
      <c r="A45" s="317"/>
      <c r="B45" s="357"/>
      <c r="C45" s="226" t="str">
        <f>IF(ISBLANK(初期設定!C39)=TRUE,"",初期設定!C39)</f>
        <v>（予備）</v>
      </c>
      <c r="D45" s="158"/>
      <c r="E45" s="318"/>
      <c r="F45" s="217" t="s">
        <v>43</v>
      </c>
      <c r="G45" s="250"/>
      <c r="H45" s="251"/>
      <c r="I45" s="252"/>
      <c r="J45" s="252"/>
      <c r="K45" s="253"/>
      <c r="L45" s="318"/>
    </row>
    <row r="46" spans="1:12" ht="22.2" customHeight="1" x14ac:dyDescent="0.15">
      <c r="A46" s="317"/>
      <c r="B46" s="346" t="str">
        <f>IF(ISBLANK(初期設定!B40)=TRUE,"",初期設定!B40)</f>
        <v>その他</v>
      </c>
      <c r="C46" s="225" t="str">
        <f>IF(ISBLANK(初期設定!C40)=TRUE,"",初期設定!C40)</f>
        <v>他ローン</v>
      </c>
      <c r="D46" s="36"/>
      <c r="E46" s="318"/>
      <c r="F46" s="217" t="s">
        <v>44</v>
      </c>
      <c r="G46" s="250"/>
      <c r="H46" s="251"/>
      <c r="I46" s="252"/>
      <c r="J46" s="252"/>
      <c r="K46" s="253"/>
      <c r="L46" s="318"/>
    </row>
    <row r="47" spans="1:12" ht="22.2" customHeight="1" x14ac:dyDescent="0.15">
      <c r="A47" s="317"/>
      <c r="B47" s="346"/>
      <c r="C47" s="224" t="str">
        <f>IF(ISBLANK(初期設定!C41)=TRUE,"",初期設定!C41)</f>
        <v>（予備1）</v>
      </c>
      <c r="D47" s="33"/>
      <c r="E47" s="318"/>
      <c r="F47" s="217" t="s">
        <v>45</v>
      </c>
      <c r="G47" s="250"/>
      <c r="H47" s="251"/>
      <c r="I47" s="252"/>
      <c r="J47" s="252"/>
      <c r="K47" s="253"/>
      <c r="L47" s="318"/>
    </row>
    <row r="48" spans="1:12" ht="22.2" customHeight="1" thickBot="1" x14ac:dyDescent="0.2">
      <c r="A48" s="317"/>
      <c r="B48" s="346"/>
      <c r="C48" s="225" t="str">
        <f>IF(ISBLANK(初期設定!C42)=TRUE,"",初期設定!C42)</f>
        <v>（予備2）</v>
      </c>
      <c r="D48" s="37"/>
      <c r="E48" s="318"/>
      <c r="F48" s="227" t="s">
        <v>47</v>
      </c>
      <c r="G48" s="258"/>
      <c r="H48" s="259"/>
      <c r="I48" s="260"/>
      <c r="J48" s="260"/>
      <c r="K48" s="261"/>
      <c r="L48" s="318"/>
    </row>
    <row r="49" spans="1:12" ht="22.2" customHeight="1" thickTop="1" thickBot="1" x14ac:dyDescent="0.2">
      <c r="A49" s="317"/>
      <c r="B49" s="330" t="s">
        <v>46</v>
      </c>
      <c r="C49" s="331"/>
      <c r="D49" s="228">
        <f>SUM(D13:D32,D34:D48)</f>
        <v>0</v>
      </c>
      <c r="E49" s="318"/>
      <c r="F49" s="229" t="s">
        <v>127</v>
      </c>
      <c r="G49" s="262">
        <f>SUM(G18:G48)</f>
        <v>0</v>
      </c>
      <c r="H49" s="262">
        <f t="shared" ref="H49:J49" si="0">SUM(H18:H48)</f>
        <v>0</v>
      </c>
      <c r="I49" s="262">
        <f t="shared" si="0"/>
        <v>0</v>
      </c>
      <c r="J49" s="262">
        <f t="shared" si="0"/>
        <v>0</v>
      </c>
      <c r="K49" s="263">
        <f>SUM(K18:K48)</f>
        <v>0</v>
      </c>
      <c r="L49" s="318"/>
    </row>
    <row r="50" spans="1:12" ht="22.2" customHeight="1" thickTop="1" thickBot="1" x14ac:dyDescent="0.2">
      <c r="A50" s="317"/>
      <c r="B50" s="332" t="s">
        <v>48</v>
      </c>
      <c r="C50" s="333"/>
      <c r="D50" s="230">
        <f>D10-D49</f>
        <v>0</v>
      </c>
      <c r="E50" s="318"/>
      <c r="F50" s="231" t="s">
        <v>98</v>
      </c>
      <c r="G50" s="264">
        <f>G17-G49</f>
        <v>0</v>
      </c>
      <c r="H50" s="264">
        <f t="shared" ref="H50:K50" si="1">H17-H49</f>
        <v>0</v>
      </c>
      <c r="I50" s="264">
        <f t="shared" si="1"/>
        <v>0</v>
      </c>
      <c r="J50" s="264">
        <f t="shared" si="1"/>
        <v>0</v>
      </c>
      <c r="K50" s="265">
        <f t="shared" si="1"/>
        <v>0</v>
      </c>
      <c r="L50" s="318"/>
    </row>
    <row r="51" spans="1:12" ht="32.1" customHeight="1" x14ac:dyDescent="0.15">
      <c r="A51" s="317"/>
      <c r="B51" s="328" t="s">
        <v>94</v>
      </c>
      <c r="C51" s="328"/>
      <c r="D51" s="328"/>
      <c r="E51" s="328"/>
      <c r="F51" s="328"/>
      <c r="G51" s="328"/>
      <c r="H51" s="328"/>
      <c r="I51" s="328"/>
      <c r="J51" s="328"/>
      <c r="K51" s="328"/>
      <c r="L51" s="232"/>
    </row>
    <row r="52" spans="1:12" ht="18.75" hidden="1" customHeight="1" x14ac:dyDescent="0.15"/>
    <row r="53" spans="1:12" ht="18.75" hidden="1" customHeight="1" x14ac:dyDescent="0.15"/>
  </sheetData>
  <sheetProtection algorithmName="SHA-512" hashValue="zdIkuwg6qQlSDIQLzzHjwVg7KNLN4WhGo9eJ+GE/YS6hRycKmTvPN+00YXi8Lk3a+nx3BEiQ3BxnR5bCl87IUg==" saltValue="lzXlvYwFru3RuuvF9zEz7Q==" spinCount="100000" sheet="1" objects="1" scenarios="1"/>
  <mergeCells count="30">
    <mergeCell ref="B34:B36"/>
    <mergeCell ref="B51:K51"/>
    <mergeCell ref="B49:C49"/>
    <mergeCell ref="B50:C50"/>
    <mergeCell ref="B37:B39"/>
    <mergeCell ref="B40:B42"/>
    <mergeCell ref="B43:B45"/>
    <mergeCell ref="B46:B48"/>
    <mergeCell ref="B10:C10"/>
    <mergeCell ref="B11:D11"/>
    <mergeCell ref="B12:D12"/>
    <mergeCell ref="F10:K14"/>
    <mergeCell ref="F15:K15"/>
    <mergeCell ref="B13:B33"/>
    <mergeCell ref="A1:D1"/>
    <mergeCell ref="E1:L3"/>
    <mergeCell ref="A2:A51"/>
    <mergeCell ref="B2:D2"/>
    <mergeCell ref="B4:D4"/>
    <mergeCell ref="E4:E50"/>
    <mergeCell ref="F4:K4"/>
    <mergeCell ref="L4:L50"/>
    <mergeCell ref="B5:C5"/>
    <mergeCell ref="F5:K7"/>
    <mergeCell ref="B6:C6"/>
    <mergeCell ref="B7:C7"/>
    <mergeCell ref="B8:C8"/>
    <mergeCell ref="F8:K8"/>
    <mergeCell ref="B9:C9"/>
    <mergeCell ref="F9:K9"/>
  </mergeCells>
  <phoneticPr fontId="13"/>
  <conditionalFormatting sqref="D10 D33 D49:D50">
    <cfRule type="cellIs" dxfId="10" priority="1" stopIfTrue="1" operator="equal">
      <formula>0</formula>
    </cfRule>
  </conditionalFormatting>
  <pageMargins left="0.59027777777777779" right="0.60972222222222228" top="0.40972222222222221" bottom="0.40972222222222221" header="0.51180555555555551" footer="0.51180555555555551"/>
  <pageSetup paperSize="9" scale="74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初期設定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ボーナス等の臨時収支</vt:lpstr>
      <vt:lpstr>年間集計表</vt:lpstr>
      <vt:lpstr>グラフ</vt:lpstr>
      <vt:lpstr>年間集計表!Excel_BuiltIn_Print_Titles_1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ボーナス等の臨時収支!Print_Area</vt:lpstr>
      <vt:lpstr>年間集計表!Print_Area</vt:lpstr>
      <vt:lpstr>年間集計表!Print_Titles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eiri</dc:creator>
  <cp:lastModifiedBy>Ohgaki Norio</cp:lastModifiedBy>
  <cp:lastPrinted>2026-02-20T01:04:34Z</cp:lastPrinted>
  <dcterms:created xsi:type="dcterms:W3CDTF">2011-08-13T06:24:54Z</dcterms:created>
  <dcterms:modified xsi:type="dcterms:W3CDTF">2026-03-22T08:09:44Z</dcterms:modified>
</cp:coreProperties>
</file>